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RUPAL\Providers\Hospital Cost Reports\"/>
    </mc:Choice>
  </mc:AlternateContent>
  <xr:revisionPtr revIDLastSave="0" documentId="8_{A07A783C-839F-45F0-862B-C0ABC0712EAF}" xr6:coauthVersionLast="31" xr6:coauthVersionMax="31" xr10:uidLastSave="{00000000-0000-0000-0000-000000000000}"/>
  <bookViews>
    <workbookView xWindow="0" yWindow="0" windowWidth="19200" windowHeight="11385" tabRatio="920" xr2:uid="{00000000-000D-0000-FFFF-FFFF00000000}"/>
  </bookViews>
  <sheets>
    <sheet name="Facesheet" sheetId="1" r:id="rId1"/>
    <sheet name="DHB-1" sheetId="2" r:id="rId2"/>
    <sheet name="DHB-2" sheetId="3" r:id="rId3"/>
    <sheet name="DHB-3" sheetId="4" r:id="rId4"/>
    <sheet name="DHB-4" sheetId="5" r:id="rId5"/>
    <sheet name="DHB-5" sheetId="6" r:id="rId6"/>
    <sheet name="DHB-5A (NCHC)" sheetId="23" r:id="rId7"/>
    <sheet name="DHB-6" sheetId="7" r:id="rId8"/>
    <sheet name="DHB-7" sheetId="8" r:id="rId9"/>
    <sheet name="DHB-8" sheetId="9" r:id="rId10"/>
    <sheet name="DHB-9" sheetId="21" r:id="rId11"/>
    <sheet name="DHB-9A (NCHC)" sheetId="24" r:id="rId12"/>
  </sheets>
  <definedNames>
    <definedName name="_xlnm.Print_Area" localSheetId="2">'DHB-2'!$A$1:$H$48</definedName>
    <definedName name="_xlnm.Print_Area" localSheetId="3">'DHB-3'!$A$1:$I$52</definedName>
    <definedName name="_xlnm.Print_Area" localSheetId="5">'DHB-5'!$A$1:$G$57</definedName>
    <definedName name="_xlnm.Print_Area" localSheetId="6">'DHB-5A (NCHC)'!$A$1:$G$57</definedName>
    <definedName name="_xlnm.Print_Area" localSheetId="7">'DHB-6'!$A$1:$I$47</definedName>
    <definedName name="_xlnm.Print_Area" localSheetId="11">'DHB-9A (NCHC)'!$A$1:$H$45</definedName>
  </definedNames>
  <calcPr calcId="179017"/>
</workbook>
</file>

<file path=xl/calcChain.xml><?xml version="1.0" encoding="utf-8"?>
<calcChain xmlns="http://schemas.openxmlformats.org/spreadsheetml/2006/main">
  <c r="F23" i="21" l="1"/>
  <c r="C9" i="24" l="1"/>
  <c r="C8" i="24"/>
  <c r="C7" i="24"/>
  <c r="C9" i="21"/>
  <c r="C8" i="21"/>
  <c r="C7" i="21"/>
  <c r="D7" i="2"/>
  <c r="H9" i="24"/>
  <c r="H8" i="24"/>
  <c r="H9" i="21"/>
  <c r="H8" i="21"/>
  <c r="I9" i="2"/>
  <c r="I8" i="2"/>
  <c r="G13" i="3" l="1"/>
  <c r="H9" i="3" l="1"/>
  <c r="H8" i="3"/>
  <c r="A13" i="9" l="1"/>
  <c r="A12" i="9"/>
  <c r="A13" i="21"/>
  <c r="A12" i="21"/>
  <c r="B1" i="3" l="1"/>
  <c r="A1" i="3"/>
  <c r="E42" i="23" l="1"/>
  <c r="G25" i="24"/>
  <c r="A56" i="23"/>
  <c r="A55" i="23"/>
  <c r="G9" i="23"/>
  <c r="B9" i="23"/>
  <c r="G8" i="23"/>
  <c r="B8" i="23"/>
  <c r="B7" i="23"/>
  <c r="G30" i="24" l="1"/>
  <c r="H9" i="9"/>
  <c r="C9" i="9"/>
  <c r="H8" i="9"/>
  <c r="C8" i="9"/>
  <c r="C7" i="9"/>
  <c r="H9" i="8"/>
  <c r="C9" i="8"/>
  <c r="H8" i="8"/>
  <c r="C8" i="8"/>
  <c r="C7" i="8"/>
  <c r="I9" i="7"/>
  <c r="C9" i="7"/>
  <c r="I8" i="7"/>
  <c r="C8" i="7"/>
  <c r="C7" i="7"/>
  <c r="E39" i="23" l="1"/>
  <c r="E44" i="23" s="1"/>
  <c r="G32" i="24" s="1"/>
  <c r="G34" i="24" s="1"/>
  <c r="A61" i="5"/>
  <c r="A60" i="5"/>
  <c r="A51" i="4"/>
  <c r="A50" i="4"/>
  <c r="A47" i="3"/>
  <c r="A46" i="3"/>
  <c r="G9" i="6"/>
  <c r="C9" i="6"/>
  <c r="G8" i="6"/>
  <c r="C8" i="6"/>
  <c r="C7" i="6"/>
  <c r="H9" i="5"/>
  <c r="C9" i="5"/>
  <c r="H8" i="5"/>
  <c r="C8" i="5"/>
  <c r="C7" i="5"/>
  <c r="I9" i="4"/>
  <c r="I8" i="4"/>
  <c r="C9" i="4"/>
  <c r="C8" i="4"/>
  <c r="C7" i="4"/>
  <c r="C9" i="3"/>
  <c r="C8" i="3"/>
  <c r="C7" i="3"/>
  <c r="D9" i="2"/>
  <c r="D8" i="2"/>
  <c r="H31" i="5" l="1"/>
  <c r="E35" i="4"/>
  <c r="E31" i="4"/>
  <c r="E29" i="4"/>
  <c r="E27" i="4"/>
  <c r="E25" i="4"/>
  <c r="E23" i="4"/>
  <c r="E21" i="4"/>
  <c r="E37" i="4" l="1"/>
  <c r="C1" i="2" l="1"/>
  <c r="B1" i="24" s="1"/>
  <c r="B1" i="2"/>
  <c r="A48" i="9"/>
  <c r="A47" i="9"/>
  <c r="A43" i="8"/>
  <c r="A42" i="8"/>
  <c r="A46" i="7"/>
  <c r="A45" i="7"/>
  <c r="A56" i="6"/>
  <c r="A55" i="6"/>
  <c r="B44" i="2"/>
  <c r="B43" i="2"/>
  <c r="D42" i="1"/>
  <c r="E40" i="1"/>
  <c r="B40" i="1"/>
  <c r="H22" i="7"/>
  <c r="H27" i="7" s="1"/>
  <c r="H30" i="7" s="1"/>
  <c r="G51" i="5" s="1"/>
  <c r="B37" i="1"/>
  <c r="B39" i="1"/>
  <c r="B38" i="1"/>
  <c r="A1" i="23" l="1"/>
  <c r="A1" i="24"/>
  <c r="A1" i="21"/>
  <c r="B1" i="23"/>
  <c r="B1" i="21"/>
  <c r="F17" i="9"/>
  <c r="F17" i="21" s="1"/>
  <c r="E42" i="6"/>
  <c r="A1" i="9"/>
  <c r="A1" i="5"/>
  <c r="A1" i="4"/>
  <c r="B1" i="9"/>
  <c r="B1" i="5"/>
  <c r="B1" i="4"/>
  <c r="B1" i="6"/>
  <c r="B1" i="7"/>
  <c r="B1" i="8"/>
  <c r="I18" i="2"/>
  <c r="F15" i="9" s="1"/>
  <c r="F15" i="21" s="1"/>
  <c r="F19" i="9"/>
  <c r="F19" i="21" s="1"/>
  <c r="A1" i="6"/>
  <c r="A1" i="8"/>
  <c r="A1" i="7"/>
  <c r="F21" i="9" l="1"/>
  <c r="E39" i="6"/>
  <c r="E44" i="6" s="1"/>
  <c r="G25" i="9" l="1"/>
  <c r="G29" i="9" s="1"/>
  <c r="F21" i="21"/>
  <c r="G25" i="21" s="1"/>
  <c r="G30" i="21" s="1"/>
  <c r="G47" i="5"/>
  <c r="G35" i="9"/>
  <c r="G32" i="21" s="1"/>
  <c r="G34" i="21" l="1"/>
  <c r="G33" i="3"/>
  <c r="G37" i="3" s="1"/>
  <c r="E39" i="4" s="1"/>
  <c r="E41" i="4" s="1"/>
  <c r="H23" i="8"/>
  <c r="F23" i="4" l="1"/>
  <c r="G23" i="4" s="1"/>
  <c r="I23" i="4" s="1"/>
  <c r="E21" i="5" s="1"/>
  <c r="F21" i="4"/>
  <c r="F35" i="4"/>
  <c r="G35" i="4" s="1"/>
  <c r="I35" i="4" s="1"/>
  <c r="E33" i="5" s="1"/>
  <c r="F25" i="4"/>
  <c r="G25" i="4" s="1"/>
  <c r="I25" i="4" s="1"/>
  <c r="E23" i="5" s="1"/>
  <c r="F31" i="4"/>
  <c r="G31" i="4" s="1"/>
  <c r="I31" i="4" s="1"/>
  <c r="E29" i="5" s="1"/>
  <c r="F29" i="4"/>
  <c r="G29" i="4" s="1"/>
  <c r="I29" i="4" s="1"/>
  <c r="E27" i="5" s="1"/>
  <c r="F27" i="4"/>
  <c r="G27" i="4" s="1"/>
  <c r="I27" i="4" s="1"/>
  <c r="E25" i="5" s="1"/>
  <c r="G23" i="8"/>
  <c r="H27" i="8" s="1"/>
  <c r="G43" i="5" s="1"/>
  <c r="G29" i="5" l="1"/>
  <c r="G37" i="5" s="1"/>
  <c r="H29" i="5"/>
  <c r="G21" i="5"/>
  <c r="H21" i="5"/>
  <c r="H27" i="5"/>
  <c r="G27" i="5"/>
  <c r="H25" i="5"/>
  <c r="G25" i="5"/>
  <c r="H23" i="5"/>
  <c r="G23" i="5"/>
  <c r="H33" i="5"/>
  <c r="G33" i="5"/>
  <c r="G21" i="4"/>
  <c r="I21" i="4" s="1"/>
  <c r="E19" i="5" s="1"/>
  <c r="F37" i="4"/>
  <c r="G37" i="4" s="1"/>
  <c r="G19" i="5" l="1"/>
  <c r="G35" i="5" s="1"/>
  <c r="G39" i="5" s="1"/>
  <c r="H19" i="5"/>
  <c r="H20" i="2"/>
  <c r="I15" i="2" l="1"/>
  <c r="G20" i="2"/>
  <c r="I20" i="2" s="1"/>
  <c r="G41" i="5" s="1"/>
  <c r="G45" i="5" s="1"/>
  <c r="G49" i="5" l="1"/>
  <c r="G53" i="5" s="1"/>
  <c r="G31" i="9"/>
  <c r="G33" i="9" s="1"/>
  <c r="H33" i="9" s="1"/>
  <c r="G37" i="9" l="1"/>
</calcChain>
</file>

<file path=xl/sharedStrings.xml><?xml version="1.0" encoding="utf-8"?>
<sst xmlns="http://schemas.openxmlformats.org/spreadsheetml/2006/main" count="470" uniqueCount="303">
  <si>
    <t xml:space="preserve">     Name of Facility:</t>
  </si>
  <si>
    <t xml:space="preserve">     Street or P.O. Box:</t>
  </si>
  <si>
    <t xml:space="preserve">           State: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</si>
  <si>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</si>
  <si>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</si>
  <si>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</si>
  <si>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</si>
  <si>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</si>
  <si>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</si>
  <si>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</si>
  <si>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</si>
  <si>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</si>
  <si>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</si>
  <si>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</si>
  <si>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</si>
  <si>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</si>
  <si>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</si>
  <si>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</si>
  <si>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</si>
  <si>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</si>
  <si>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</si>
  <si>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</si>
  <si>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</si>
  <si>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</si>
  <si>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</si>
  <si>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</si>
  <si>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</si>
  <si>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</si>
  <si>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</si>
  <si>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</si>
  <si>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</si>
  <si>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</si>
  <si>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</si>
  <si>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</si>
  <si>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</si>
  <si>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 xml:space="preserve">            complete statement prepared from the books and records of the facility in accordance with applicable instructions, </t>
  </si>
  <si>
    <t xml:space="preserve">            except as noted.</t>
  </si>
  <si>
    <t xml:space="preserve">                  (Officer or Administrator)</t>
  </si>
  <si>
    <t>Audit Section</t>
  </si>
  <si>
    <t>COST OF MEDICAID CORE SERVICES</t>
  </si>
  <si>
    <t>TOTAL</t>
  </si>
  <si>
    <t>(1)</t>
  </si>
  <si>
    <t>(2)</t>
  </si>
  <si>
    <t>(3)</t>
  </si>
  <si>
    <t xml:space="preserve">1.  Rate for Medicare Covered Visits (W/S C, Part I,  Line 9). . . . . . . . . . </t>
  </si>
  <si>
    <t>2.  Medicaid Covered Visits for Core Services (From Provider Records)</t>
  </si>
  <si>
    <t xml:space="preserve">3.  Medicaid Cost for Core Services   (Line 1 x 2) . . . . . . . . . . . . . . . . . . </t>
  </si>
  <si>
    <t>COST OF OTHER AMBULATORY SERVICES</t>
  </si>
  <si>
    <t xml:space="preserve">     a.  Pharmacy . . . . . . . . . . . . . . . . . . . . . . . . . . . . . . . . . . . . . . . . . . . . .</t>
  </si>
  <si>
    <t xml:space="preserve">     b.  Dental . . . . . . . . . . . . . . . . . . . . . . . . . . . . . . . . . . . . . . . . . . . . . . . .</t>
  </si>
  <si>
    <t>(Note 1)</t>
  </si>
  <si>
    <t xml:space="preserve">  *WIC Program</t>
  </si>
  <si>
    <r>
      <t xml:space="preserve">    </t>
    </r>
    <r>
      <rPr>
        <sz val="8"/>
        <rFont val="Arial"/>
        <family val="2"/>
      </rPr>
      <t>Patient Transportation</t>
    </r>
  </si>
  <si>
    <t>Note 1:</t>
  </si>
  <si>
    <t>-3-</t>
  </si>
  <si>
    <t>ALLOCATION OF OVERHEAD COST</t>
  </si>
  <si>
    <t>Cost</t>
  </si>
  <si>
    <t>Overhead Cost</t>
  </si>
  <si>
    <t>Total</t>
  </si>
  <si>
    <t>Cost Per</t>
  </si>
  <si>
    <t>(Line 4, Col 2</t>
  </si>
  <si>
    <t>Encounters/</t>
  </si>
  <si>
    <t>Encounter</t>
  </si>
  <si>
    <t>x</t>
  </si>
  <si>
    <t>Units of Service</t>
  </si>
  <si>
    <t>(Col 2 + 3)</t>
  </si>
  <si>
    <t>(From  Provider</t>
  </si>
  <si>
    <t>(Col 4 / 5)</t>
  </si>
  <si>
    <t>Col 2)</t>
  </si>
  <si>
    <t>Records)</t>
  </si>
  <si>
    <t>(4)</t>
  </si>
  <si>
    <t>(5)</t>
  </si>
  <si>
    <t>(6)</t>
  </si>
  <si>
    <t xml:space="preserve">    </t>
  </si>
  <si>
    <t xml:space="preserve">     a.  Pharmacy * . . . . . . . . . . . . . . . . . . . . . . . . . . . . . . . . .</t>
  </si>
  <si>
    <t xml:space="preserve">     b.  Dental ** . . . . . . . . . . . . . . . . . . . . . . . . . . . . . . . . . . .</t>
  </si>
  <si>
    <t>Agrees with</t>
  </si>
  <si>
    <t>4.  Unit Cost Multiplier  (3 / 2) . . . . . . . . . . . . . . . . . . . . . . .</t>
  </si>
  <si>
    <t>Line 3, Col 2</t>
  </si>
  <si>
    <t xml:space="preserve">     * Number of prescriptions</t>
  </si>
  <si>
    <t xml:space="preserve">    ** Encounter</t>
  </si>
  <si>
    <t>-4-</t>
  </si>
  <si>
    <t>Medicaid</t>
  </si>
  <si>
    <t>Per Encounter</t>
  </si>
  <si>
    <t>Encounters</t>
  </si>
  <si>
    <t>(From Provider</t>
  </si>
  <si>
    <t>(Col 2 x 3)</t>
  </si>
  <si>
    <t xml:space="preserve">     a.  Pharmacy . . . . . . . . . . . . . . . . . . . . . . . . . . . . . . . . . . . . . . . .</t>
  </si>
  <si>
    <t xml:space="preserve">     </t>
  </si>
  <si>
    <t xml:space="preserve">     b.  Dental . . . . . . . . . . . . . . . . . . . . . . . . . . . . . . . . . . . . . . . . . . </t>
  </si>
  <si>
    <t xml:space="preserve"> 2.  Subtotal . . . . . . . . . . . . . . . . . . . . . . . . . . . . . . . . . . . . . . . . . . . . . . . . . . . . . . . . . . . . .</t>
  </si>
  <si>
    <t xml:space="preserve"> 4.  Total Ambulatory Services  (Line 2 - 3) . . . . . . . . . . . . . . . . . . . . . . . . . . . . . . . . . . . . .</t>
  </si>
  <si>
    <t xml:space="preserve"> 5.  Medicaid Core Service Cost . . . . . . . . . . . . . . . . . . . . . . . . . . . . . . . . . . . . . . . . . . . . . </t>
  </si>
  <si>
    <t xml:space="preserve"> 6.  Medicaid Cost of Pneumococcal and Influenza Vaccine . .  . . . . . . . . . . . . . . . . . . . . .</t>
  </si>
  <si>
    <t xml:space="preserve"> 7.  Total Reimbursable Cost  (Line 4 + 5 + 6) . . . . . . . . . . . . . . . . . . . . . . . . . . . . . . . . . .</t>
  </si>
  <si>
    <t xml:space="preserve"> 8.  Amount Received/Receivable from Medicaid  (From Provider Records) . . . . . . . . . .</t>
  </si>
  <si>
    <t xml:space="preserve"> 9.  Amount Due Provider &lt;Program&gt; Exclusive of Bad Debts  (Line 7 - 8) . . . . . . . . . . . </t>
  </si>
  <si>
    <t>10.  Reimbursable Bad Debts . . . . . . . . . . . . . . . . . . . . . . . . . . . . . . . . . . . . . . . . . . . . . . .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</si>
  <si>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forwarded with  </t>
    </r>
    <r>
      <rPr>
        <u/>
        <sz val="8"/>
        <rFont val="Arial"/>
        <family val="2"/>
      </rPr>
      <t>As Filed Cost Report</t>
    </r>
    <r>
      <rPr>
        <sz val="8"/>
        <rFont val="Arial"/>
        <family val="2"/>
      </rPr>
      <t>.</t>
    </r>
  </si>
  <si>
    <t>-5-</t>
  </si>
  <si>
    <r>
      <t xml:space="preserve">Amount </t>
    </r>
    <r>
      <rPr>
        <b/>
        <sz val="8"/>
        <rFont val="Arial"/>
        <family val="2"/>
      </rPr>
      <t>*</t>
    </r>
  </si>
  <si>
    <t>Provider</t>
  </si>
  <si>
    <t>(From Provider Records)</t>
  </si>
  <si>
    <t>Number/s</t>
  </si>
  <si>
    <t xml:space="preserve">     (1)</t>
  </si>
  <si>
    <t xml:space="preserve">      c.  Healthcheck Services (formerly EPSDT) . . .</t>
  </si>
  <si>
    <t>2.  Core Services  . . . . . . . . . . . . . . . . . . . . . . . . .</t>
  </si>
  <si>
    <t>4.  Subtotal . . . . . . . . . . . . . . . . . . . . . . . . . . . . . .</t>
  </si>
  <si>
    <t>5.  Less:  Physician Hospital Services</t>
  </si>
  <si>
    <t xml:space="preserve">                and Healthcheck Coordinator</t>
  </si>
  <si>
    <t xml:space="preserve">6.  Total Medicaid Payments (Line 4 - 5) 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</si>
  <si>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</si>
  <si>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</si>
  <si>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</si>
  <si>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Medicaid crossover payments are not to be included.</t>
  </si>
  <si>
    <t>Amount</t>
  </si>
  <si>
    <t xml:space="preserve">                 (2)</t>
  </si>
  <si>
    <t>1.  Co-Payment Billed to Medicaid Patients</t>
  </si>
  <si>
    <t xml:space="preserve">      (From Provider Records) . . . . . . . . . . . . . . . . . . . . . . . . . . . . . .</t>
  </si>
  <si>
    <t>2.  Co-Payment Amounts Received From Medicaid Patients</t>
  </si>
  <si>
    <t xml:space="preserve">      (From Provider Records) . . . . . . . . . . . . . . . . . . . . . . . . . . . . . . </t>
  </si>
  <si>
    <t>3.  Medicaid Bad Debts  (Line 1 - 2)  . . . . . . . . . . . . . . . . . . . . . . . .</t>
  </si>
  <si>
    <t>4.  Less Medicaid Bad Debt Recoveries</t>
  </si>
  <si>
    <t>5.  Net Bad Debts  (Line 3 - 4) . . . . . . . . . . . . . . . . . . . . . . . . . . . . .</t>
  </si>
  <si>
    <t>-7-</t>
  </si>
  <si>
    <t>Pneumococcal</t>
  </si>
  <si>
    <t>Influenza</t>
  </si>
  <si>
    <t>1.  Cost Per Pneumococcal and Influenza Vaccine Injection</t>
  </si>
  <si>
    <t xml:space="preserve">     (Supplemental  W/S B-1, Line 12) . . . . . . . . . . . . . . . . . . . . . . . </t>
  </si>
  <si>
    <t>2.  Number of Pneumococcal and Influenza Vaccine Injections</t>
  </si>
  <si>
    <t xml:space="preserve">     Administered to Medicaid Beneficiaries (From Provider Records)</t>
  </si>
  <si>
    <t>3.  Medicaid Cost of Pneumococcal and Influenza Vaccine</t>
  </si>
  <si>
    <t xml:space="preserve">     Injections and their Administration (Line 1 x 2) . . . . . . . . . . . . . .</t>
  </si>
  <si>
    <t>4.  Total Medicaid Cost of Pneumococcal and Influenza Vaccine</t>
  </si>
  <si>
    <t xml:space="preserve">     Injections and their Administration (Sum of Line 3,</t>
  </si>
  <si>
    <t>-8-</t>
  </si>
  <si>
    <t>Telephone No:</t>
  </si>
  <si>
    <t>Carolina Access payments are not to be included.</t>
  </si>
  <si>
    <t xml:space="preserve">a. Core Services . . . . . . . . . . . . . . . . . . . . . . . . . . . . . </t>
  </si>
  <si>
    <t>b. Dental .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</si>
  <si>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</si>
  <si>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</si>
  <si>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</si>
  <si>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2. PPS Rate . . . . . . . . . . . . . . . . . . . . . . . . . . . . . . . . . . . . . . . . . .</t>
  </si>
  <si>
    <t xml:space="preserve">3. Total Prospective Payments with PPS Rate (Line 1 x 2) . . . . . . </t>
  </si>
  <si>
    <t>4. Total Reimbursable Cost from DMA-4 . . . . . . . . . . . . . . . . . . . .</t>
  </si>
  <si>
    <t xml:space="preserve">5. Greater of PPS Payment or Reimbursable Cost . . . . . . . . . . . . </t>
  </si>
  <si>
    <t>6. Amount Received from Medicaid . . . . . . . . . . . . . . . . . . . . . . . .</t>
  </si>
  <si>
    <t>Settlement is in accordance with North Carolina Medicaid State Plan Attachment 4.19-B Section 2.</t>
  </si>
  <si>
    <t>-9-</t>
  </si>
  <si>
    <t>3.  Third Party Liability . . . . . . . . . . . . . . . . . . . . . .</t>
  </si>
  <si>
    <t>11.  Total Amount Due Provider &lt;Program&gt;  (Line 9 + 10) . . . . . . . . . . . . . . . . . . . . . . . .</t>
  </si>
  <si>
    <t xml:space="preserve">            Desk Reviewed --</t>
  </si>
  <si>
    <t xml:space="preserve">            Field Audited --</t>
  </si>
  <si>
    <t>7. Gross Amount Due Provider &lt;Program&gt;* . . . . . . . . . . . . . . . . . .</t>
  </si>
  <si>
    <t>(Line 5 - Line 6)</t>
  </si>
  <si>
    <t>X</t>
  </si>
  <si>
    <t xml:space="preserve">     City:</t>
  </si>
  <si>
    <t xml:space="preserve">     County:</t>
  </si>
  <si>
    <r>
      <t>Zip</t>
    </r>
    <r>
      <rPr>
        <sz val="9"/>
        <rFont val="Arial"/>
        <family val="2"/>
      </rPr>
      <t>:</t>
    </r>
  </si>
  <si>
    <t>To:</t>
  </si>
  <si>
    <t>From:</t>
  </si>
  <si>
    <t>Zip:</t>
  </si>
  <si>
    <t>NPI Provider No.:</t>
  </si>
  <si>
    <t>Medicaid Provider No.:</t>
  </si>
  <si>
    <t>State:</t>
  </si>
  <si>
    <t xml:space="preserve"> Contact Name:</t>
  </si>
  <si>
    <t xml:space="preserve">          Revised Desk Reviewed --</t>
  </si>
  <si>
    <t xml:space="preserve">and that to the best of my knowledge and belief, it is a true, correct, and                   </t>
  </si>
  <si>
    <t xml:space="preserve">            by</t>
  </si>
  <si>
    <t xml:space="preserve">            and ending</t>
  </si>
  <si>
    <t>for the cost report period beginning</t>
  </si>
  <si>
    <t>Title</t>
  </si>
  <si>
    <t>Date</t>
  </si>
  <si>
    <t>Signature</t>
  </si>
  <si>
    <t>Comments:</t>
  </si>
  <si>
    <t xml:space="preserve">2. PPS Rate . . . . . . . . . . . . . . . . . . . . . . . . . . . . . . . . . . . . . . . . </t>
  </si>
  <si>
    <t xml:space="preserve">3. Total Prospective Payments with PPS Rate </t>
  </si>
  <si>
    <t xml:space="preserve">    (Line 1 x Line 2) . . . . . . . . . . . . . . . . . . . . . . . . . . . . . . . . .</t>
  </si>
  <si>
    <t>4. Amount Received from Medicaid . . . . . . . . . . . . . . . . . . . . . . . .</t>
  </si>
  <si>
    <t>5. Gross Amount Due Provider &lt;Program&gt;* . . . . . . . . . . . . . . . . . .</t>
  </si>
  <si>
    <t>(Line 3 - Line 4)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</si>
  <si>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remitted under separate cover with check made payable </t>
    </r>
  </si>
  <si>
    <t>DHHS Controller's Office</t>
  </si>
  <si>
    <t>2022 Mail Service Center</t>
  </si>
  <si>
    <t>Raleigh, NC 27699-2022</t>
  </si>
  <si>
    <t>-10-</t>
  </si>
  <si>
    <t xml:space="preserve">     c.  Health Check Services (formerly EPSDT) .. . . . . . . . . . . . . . . . . . . . .</t>
  </si>
  <si>
    <t xml:space="preserve">     d.  Radiology Services  (on-site) . . . . . . . . . . . . . . . . . . . . . . . . . . . . . </t>
  </si>
  <si>
    <t xml:space="preserve">     e.  Norplant Services . . . . . . . . . . . . . . . . . . . . . . . . . . . . . . . . . . . . . .</t>
  </si>
  <si>
    <t xml:space="preserve">     f.  Physician Hospital Services . . . . . . . . . . . . . . . . . . . . . . . . . . . . . . .</t>
  </si>
  <si>
    <t xml:space="preserve">     g.  Health Check Coordinator. . . . . . . . . . . . . . . . . . . . . . . . . . . . . . . . . .</t>
  </si>
  <si>
    <t xml:space="preserve">     h.  Other. . . . . . . . . . . . . . . . . . . . . . . . . . . . . . . . . . . . . . . . . . . . . . . . .</t>
  </si>
  <si>
    <t xml:space="preserve">    Outstationed Eligibility Workers</t>
  </si>
  <si>
    <t>No entry required on this schedule.  Health Check Coordinator total cost should be reported</t>
  </si>
  <si>
    <t>Lines 1a-1h</t>
  </si>
  <si>
    <t xml:space="preserve">     c.  Health Check Services (formerly EPSDT) . . . . . . . . . . .   </t>
  </si>
  <si>
    <t xml:space="preserve">     d.  Radiology Services (on-site) . . . . . . . . . . . . . . . . . . . .</t>
  </si>
  <si>
    <t xml:space="preserve">     e.  Norplant Services . . . . . . . . . . . . . . . . . . . . . . . . . . .</t>
  </si>
  <si>
    <t xml:space="preserve">     f.  Physician Hospital Services . . . . . . . . . . . . . . . . . . .</t>
  </si>
  <si>
    <t xml:space="preserve">    g.  Health Check Coordinator. . . . . . . . . . . . . . . . . . . . . . .</t>
  </si>
  <si>
    <t xml:space="preserve">    h.  Other (Specify) . . . . . . . . . . . . . . . . . . . . . . . . . . . . .</t>
  </si>
  <si>
    <t>2.  Total Cost  (Lines 1a-1h) . . . . . . . . . . . . . . . . . . . . . . . . .</t>
  </si>
  <si>
    <t xml:space="preserve">4.  Net Facility Overhead (W/S B, Line 16) . . . . . . . . . . . . . . . . . . . . . . . . . . . . . . . . . . . . . </t>
  </si>
  <si>
    <t>NPI</t>
  </si>
  <si>
    <t xml:space="preserve">     c.  Health Check Services (Formerly EPSDT) . . . . . . . . . . . . . . . . . .</t>
  </si>
  <si>
    <t xml:space="preserve">    d.  Radiology Services (on-site) . . . . . . . . . . . . . . . . . . . . . . . . . . . </t>
  </si>
  <si>
    <t xml:space="preserve">    e.  Norplant Services . . . . . . . . . . . . . . . . . . . . . . . . . . . . . . . . . . .</t>
  </si>
  <si>
    <t xml:space="preserve">    f.  Physician Hospital Services . . . . . . . . . . . . . . . . . . . . . . . . . . .</t>
  </si>
  <si>
    <t xml:space="preserve">    g.  Health Check Coordinator. .  . . . . . . . . . . . . . . . . . . . . . . . . . . . .</t>
  </si>
  <si>
    <t xml:space="preserve">    h.  Other  (Specify) . . . . . . . . . . . . . . . . . . . . . . . . . . . . . . . . . . . .</t>
  </si>
  <si>
    <t xml:space="preserve"> 3.  Less:  Physician Hospital Services and Health Check Coordinator. . . . . . . . . . . . . . . .</t>
  </si>
  <si>
    <t>No entry required in these blocks.  Health Check Coordinator total cost should be reported</t>
  </si>
  <si>
    <r>
      <t xml:space="preserve">    </t>
    </r>
    <r>
      <rPr>
        <b/>
        <sz val="8"/>
        <rFont val="Arial"/>
        <family val="2"/>
      </rPr>
      <t>*d</t>
    </r>
    <r>
      <rPr>
        <sz val="8"/>
        <rFont val="Arial"/>
        <family val="2"/>
      </rPr>
      <t>.  Radiology Services (on-site). . . . . . . . . . . . .</t>
    </r>
  </si>
  <si>
    <t xml:space="preserve">      e.  Norplant Services . . . . . . . . . . . . . . . . . . . .</t>
  </si>
  <si>
    <t xml:space="preserve">      f.  Physician Hospital Services . . . . . . . . . . . .</t>
  </si>
  <si>
    <t xml:space="preserve">     g.  Healthcheck Coordinator . . . . . . . . . . . . . . .</t>
  </si>
  <si>
    <t xml:space="preserve">      h.  Other  (Specify) . . . . . . . . . . . . . . . . . . . . . .</t>
  </si>
  <si>
    <t xml:space="preserve">*2. Cost of All Services - excluding overhead (W/S B, Line 14) . . . .  . . . . . . . . . . . . . . . . . . </t>
  </si>
  <si>
    <t xml:space="preserve">NORTH CAROLINA DIVISION OF HEALTH BENEFITS      </t>
  </si>
  <si>
    <t>Legacy Number</t>
  </si>
  <si>
    <t>Provider Name</t>
  </si>
  <si>
    <t>From</t>
  </si>
  <si>
    <t>To</t>
  </si>
  <si>
    <t>SCHEDULE DHB-1</t>
  </si>
  <si>
    <t>NORTH CAROLINA DIVISION OF HEALTH BENEFITS</t>
  </si>
  <si>
    <t>SCHEDULE DHB-2</t>
  </si>
  <si>
    <t>Cost Report Period</t>
  </si>
  <si>
    <t>on Schedule DHB-4, Line 1g, Column 4.</t>
  </si>
  <si>
    <t>Per DHB-2</t>
  </si>
  <si>
    <t>SCHEDULE DHB-3</t>
  </si>
  <si>
    <t>DETERMINATION OF MEDICAID REIMBURSEMENT</t>
  </si>
  <si>
    <t>DHB-3</t>
  </si>
  <si>
    <t>SCHEDULE DHB-4</t>
  </si>
  <si>
    <t>3.  Overhead Cost  (DHB-2, Line 5) . . . . . . . . . . . . . . . . . . .</t>
  </si>
  <si>
    <t>(DHB-1, Line 3)</t>
  </si>
  <si>
    <t>(DHB-5, Line 6)</t>
  </si>
  <si>
    <t>(DHB-7, Line 4)</t>
  </si>
  <si>
    <t>SCHEDULE DHB-5</t>
  </si>
  <si>
    <t>(DHB-4, Line 8)</t>
  </si>
  <si>
    <t>SCHEDULE DHB-6</t>
  </si>
  <si>
    <t>SUMMARY OF BAD DEBTS</t>
  </si>
  <si>
    <t>(DHB-4, Line 10)</t>
  </si>
  <si>
    <t>INFLUENZA AND PNEUMOCOCCAL VACCINES</t>
  </si>
  <si>
    <t>SCHEDULE DHB-7</t>
  </si>
  <si>
    <t>2018 RURAL HEALTH CLINIC COST REPORT</t>
  </si>
  <si>
    <r>
      <t xml:space="preserve">SUMMARY OF </t>
    </r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PAYMENTS  </t>
    </r>
  </si>
  <si>
    <t>MEDICAID</t>
  </si>
  <si>
    <r>
      <t xml:space="preserve">SUMMARY OF </t>
    </r>
    <r>
      <rPr>
        <b/>
        <u/>
        <sz val="10"/>
        <rFont val="Arial"/>
        <family val="2"/>
      </rPr>
      <t>NC HEALTH CHOICE (TITLE XXI)</t>
    </r>
    <r>
      <rPr>
        <sz val="10"/>
        <rFont val="Arial"/>
        <family val="2"/>
      </rPr>
      <t xml:space="preserve"> PAYMENTS  </t>
    </r>
  </si>
  <si>
    <t>NC HEALTH CHOICE</t>
  </si>
  <si>
    <t xml:space="preserve">6.  Total NCHC Payments (Line 4 - 5) </t>
  </si>
  <si>
    <t xml:space="preserve">     Columns 2 and 3)  Transfer to Schedule DHB-4, Line 6 . . . . . . </t>
  </si>
  <si>
    <t>MEDICAID PPS RECONCILIATION SCHEDULE (ALTERNATE PAYMENT METHODOLOGY)</t>
  </si>
  <si>
    <t>SCHEDULE DHB-8</t>
  </si>
  <si>
    <t>(DHB-4, Line 7 +</t>
  </si>
  <si>
    <t>DHB-4, Line 10)</t>
  </si>
  <si>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PPS RECONCILIATION SCHEDULE (</t>
    </r>
    <r>
      <rPr>
        <b/>
        <u/>
        <sz val="10"/>
        <rFont val="Arial"/>
        <family val="2"/>
      </rPr>
      <t>PPS PROVIDERS ONLY</t>
    </r>
    <r>
      <rPr>
        <sz val="10"/>
        <rFont val="Arial"/>
        <family val="2"/>
      </rPr>
      <t>)</t>
    </r>
  </si>
  <si>
    <r>
      <t xml:space="preserve">   to</t>
    </r>
    <r>
      <rPr>
        <b/>
        <i/>
        <sz val="8"/>
        <rFont val="Arial"/>
        <family val="2"/>
      </rPr>
      <t xml:space="preserve"> Division of Health Benefits</t>
    </r>
    <r>
      <rPr>
        <sz val="8"/>
        <rFont val="Arial"/>
        <family val="2"/>
      </rPr>
      <t xml:space="preserve"> to the address below:</t>
    </r>
  </si>
  <si>
    <t>Accounts Receivable - Health Benefits</t>
  </si>
  <si>
    <t>SCHEDULE DHB-9</t>
  </si>
  <si>
    <r>
      <rPr>
        <b/>
        <u/>
        <sz val="10"/>
        <rFont val="Arial"/>
        <family val="2"/>
      </rPr>
      <t xml:space="preserve">NC HEALTH CHOICE (TITLE XXI) </t>
    </r>
    <r>
      <rPr>
        <sz val="10"/>
        <rFont val="Arial"/>
        <family val="2"/>
      </rPr>
      <t>PPS RECONCILIATION SCHEDULE</t>
    </r>
  </si>
  <si>
    <t>4. Amount Received from NCHC . . . . . . . . . . . . . . . . . . . . . . . .</t>
  </si>
  <si>
    <t>SCHEDULE DHB-9A (NCHC)</t>
  </si>
  <si>
    <t>(DHB-5A (NCHC), Line 6)</t>
  </si>
  <si>
    <t>*Per NC Health Choice State Plan, payments are prospective only.  If Line 5 &lt;0, no further action necessary.</t>
  </si>
  <si>
    <t>NOTE:  IF PROVIDER IS COST-SETTLED, COMPLETE DHB-8 FOR THE PPS RECONCILIATION.</t>
  </si>
  <si>
    <t>-2-</t>
  </si>
  <si>
    <t>-6-</t>
  </si>
  <si>
    <t>-11-</t>
  </si>
  <si>
    <t>-12-</t>
  </si>
  <si>
    <t>Cost Settled</t>
  </si>
  <si>
    <t>PPS</t>
  </si>
  <si>
    <t xml:space="preserve">          Medicaid Reimbursement Status</t>
  </si>
  <si>
    <t xml:space="preserve">          As Filed (Provider Version) --</t>
  </si>
  <si>
    <t>c. Healthcheck / EPSDT . . . . . . . . . . . . . . . . . . . . . . . . . . . . . . . . . .</t>
  </si>
  <si>
    <t>c. Healthcheck / EPSDT . . . . . . . . . . . . . . . . . . .</t>
  </si>
  <si>
    <t xml:space="preserve">      h.  Other  (Specify) . . . . . . . . . . . . . . . . . . .</t>
  </si>
  <si>
    <t>3.  Third Party Liability . . . . . . . . . . . .  . . . . . . .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</si>
  <si>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b.  Dental . . . . . . . . . . . . . . . . . . . . . . . . . . .</t>
    </r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</si>
  <si>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a.  Pharmacy . . . . . . . . . . . . . . . . .. . . . . . .</t>
    </r>
  </si>
  <si>
    <t>SCHEDULE DHB-5A (NCHC)</t>
  </si>
  <si>
    <t>(DHB-9A (NCHC), Line 4)</t>
  </si>
  <si>
    <t>3.  Percentage of Other RHC Services  (Line 1 / 2) . . . . . . . . . . . . . . . . . . . . . . . . . . . . . . . .</t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</si>
  <si>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b.  Dental . . . . . . . . . . . . . . . . . . . . . . . . . . . .</t>
    </r>
  </si>
  <si>
    <r>
      <t xml:space="preserve">   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a.  Pharmacy . . . . . . . . . . . . . . . . . . . . . . . . . </t>
    </r>
  </si>
  <si>
    <t>DHB-RHC (10/2018)</t>
  </si>
  <si>
    <t>1.       Status:</t>
  </si>
  <si>
    <t>2.  Name and Address</t>
  </si>
  <si>
    <t>3.  Cost Reporting Period</t>
  </si>
  <si>
    <t>4.  Medicaid Provider No.:</t>
  </si>
  <si>
    <t>5.  Type of Control</t>
  </si>
  <si>
    <t>6.  If we have questions regarding the cost</t>
  </si>
  <si>
    <t>7.  If the Notice of Program Reimbursement Settlement</t>
  </si>
  <si>
    <t xml:space="preserve">6.  Adjusted Reimbursable Bad Debts </t>
  </si>
  <si>
    <t xml:space="preserve">      (Multiply Line 5 x 65%) . . . . . . . . . . . . . . . . .  </t>
  </si>
  <si>
    <t>(DHB-6, Line 6)</t>
  </si>
  <si>
    <t>1.  Cost Other Than RHC Services - (Sum of Lines 1a - 1h)</t>
  </si>
  <si>
    <t xml:space="preserve">     (Figures are from Medicare W/S A, Column 7, Lines 75-81)</t>
  </si>
  <si>
    <t>5.  Overhead Cost Applicable to RHC Services  (Line 3 x 4) . . . . . . . . . . . . . . . . . . . . .</t>
  </si>
  <si>
    <t>1.  RHC Ambulatory Services</t>
  </si>
  <si>
    <t>1.  RHC Services</t>
  </si>
  <si>
    <t>1.  RHC Payments</t>
  </si>
  <si>
    <t xml:space="preserve">         Including Mental Health Services . . . . . . . . . . . . . . . . . . . . . . . . .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</si>
</sst>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i/>
      <sz val="8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7" xfId="0" applyNumberFormat="1" applyBorder="1"/>
    <xf numFmtId="0" fontId="0" fillId="0" borderId="0" xfId="0" applyAlignment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7" xfId="0" applyFill="1" applyBorder="1"/>
    <xf numFmtId="0" fontId="0" fillId="0" borderId="7" xfId="0" applyBorder="1"/>
    <xf numFmtId="0" fontId="0" fillId="0" borderId="0" xfId="0" applyFill="1" applyBorder="1"/>
    <xf numFmtId="0" fontId="3" fillId="0" borderId="8" xfId="0" applyFont="1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8" xfId="0" applyNumberFormat="1" applyBorder="1"/>
    <xf numFmtId="3" fontId="2" fillId="0" borderId="9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0" xfId="0" quotePrefix="1" applyNumberFormat="1" applyFont="1" applyBorder="1" applyAlignment="1">
      <alignment horizontal="center"/>
    </xf>
    <xf numFmtId="3" fontId="0" fillId="0" borderId="9" xfId="0" applyNumberFormat="1" applyBorder="1"/>
    <xf numFmtId="3" fontId="0" fillId="2" borderId="11" xfId="0" applyNumberFormat="1" applyFill="1" applyBorder="1"/>
    <xf numFmtId="3" fontId="0" fillId="2" borderId="8" xfId="0" applyNumberFormat="1" applyFill="1" applyBorder="1"/>
    <xf numFmtId="3" fontId="0" fillId="0" borderId="7" xfId="0" applyNumberFormat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4" fontId="0" fillId="0" borderId="8" xfId="0" applyNumberFormat="1" applyBorder="1"/>
    <xf numFmtId="3" fontId="2" fillId="0" borderId="0" xfId="0" applyNumberFormat="1" applyFont="1"/>
    <xf numFmtId="4" fontId="0" fillId="0" borderId="0" xfId="0" applyNumberFormat="1"/>
    <xf numFmtId="4" fontId="2" fillId="0" borderId="9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0" xfId="0" quotePrefix="1" applyNumberFormat="1" applyFont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2" fillId="0" borderId="7" xfId="0" quotePrefix="1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4" fontId="0" fillId="2" borderId="2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Alignment="1">
      <alignment horizontal="centerContinuous"/>
    </xf>
    <xf numFmtId="0" fontId="0" fillId="0" borderId="11" xfId="0" applyBorder="1"/>
    <xf numFmtId="0" fontId="0" fillId="0" borderId="1" xfId="0" applyBorder="1"/>
    <xf numFmtId="0" fontId="2" fillId="0" borderId="0" xfId="0" quotePrefix="1" applyFont="1" applyAlignment="1">
      <alignment horizontal="center"/>
    </xf>
    <xf numFmtId="0" fontId="2" fillId="0" borderId="8" xfId="0" quotePrefix="1" applyFont="1" applyBorder="1"/>
    <xf numFmtId="0" fontId="0" fillId="0" borderId="8" xfId="0" applyBorder="1" applyAlignment="1">
      <alignment horizontal="right"/>
    </xf>
    <xf numFmtId="1" fontId="0" fillId="0" borderId="8" xfId="0" applyNumberFormat="1" applyBorder="1"/>
    <xf numFmtId="1" fontId="0" fillId="0" borderId="9" xfId="0" applyNumberFormat="1" applyBorder="1"/>
    <xf numFmtId="1" fontId="2" fillId="0" borderId="7" xfId="0" applyNumberFormat="1" applyFont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0" fillId="2" borderId="7" xfId="0" applyNumberFormat="1" applyFill="1" applyBorder="1"/>
    <xf numFmtId="1" fontId="0" fillId="2" borderId="10" xfId="0" applyNumberFormat="1" applyFill="1" applyBorder="1"/>
    <xf numFmtId="1" fontId="0" fillId="0" borderId="0" xfId="0" applyNumberFormat="1"/>
    <xf numFmtId="3" fontId="0" fillId="2" borderId="7" xfId="0" applyNumberFormat="1" applyFill="1" applyBorder="1"/>
    <xf numFmtId="1" fontId="0" fillId="2" borderId="6" xfId="0" applyNumberFormat="1" applyFill="1" applyBorder="1"/>
    <xf numFmtId="0" fontId="0" fillId="0" borderId="0" xfId="0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3" fontId="2" fillId="0" borderId="9" xfId="0" applyNumberFormat="1" applyFont="1" applyBorder="1"/>
    <xf numFmtId="3" fontId="2" fillId="0" borderId="10" xfId="0" quotePrefix="1" applyNumberFormat="1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5" xfId="0" quotePrefix="1" applyFont="1" applyBorder="1" applyAlignment="1">
      <alignment horizontal="center"/>
    </xf>
    <xf numFmtId="4" fontId="0" fillId="3" borderId="10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3" borderId="5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1" fontId="0" fillId="2" borderId="9" xfId="0" applyNumberFormat="1" applyFill="1" applyBorder="1"/>
    <xf numFmtId="0" fontId="2" fillId="0" borderId="0" xfId="0" quotePrefix="1" applyFont="1" applyAlignment="1">
      <alignment horizontal="left"/>
    </xf>
    <xf numFmtId="0" fontId="2" fillId="0" borderId="0" xfId="0" applyNumberFormat="1" applyFont="1"/>
    <xf numFmtId="43" fontId="0" fillId="0" borderId="3" xfId="0" applyNumberFormat="1" applyBorder="1"/>
    <xf numFmtId="3" fontId="0" fillId="0" borderId="0" xfId="0" applyNumberFormat="1" applyAlignment="1">
      <alignment horizontal="centerContinuous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3" fillId="0" borderId="3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0" fillId="0" borderId="8" xfId="0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0" fillId="0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/>
    <xf numFmtId="1" fontId="2" fillId="0" borderId="2" xfId="0" applyNumberFormat="1" applyFont="1" applyBorder="1" applyAlignment="1" applyProtection="1">
      <alignment horizontal="center"/>
      <protection hidden="1"/>
    </xf>
    <xf numFmtId="1" fontId="2" fillId="0" borderId="9" xfId="0" applyNumberFormat="1" applyFont="1" applyFill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5" xfId="0" quotePrefix="1" applyFont="1" applyBorder="1" applyAlignment="1" applyProtection="1">
      <alignment horizontal="center"/>
      <protection hidden="1"/>
    </xf>
    <xf numFmtId="4" fontId="0" fillId="0" borderId="2" xfId="0" applyNumberFormat="1" applyBorder="1" applyProtection="1">
      <protection hidden="1"/>
    </xf>
    <xf numFmtId="4" fontId="0" fillId="0" borderId="5" xfId="0" applyNumberFormat="1" applyBorder="1" applyProtection="1">
      <protection hidden="1"/>
    </xf>
    <xf numFmtId="4" fontId="0" fillId="0" borderId="6" xfId="0" applyNumberFormat="1" applyBorder="1" applyProtection="1">
      <protection hidden="1"/>
    </xf>
    <xf numFmtId="3" fontId="0" fillId="0" borderId="6" xfId="0" applyNumberFormat="1" applyBorder="1" applyProtection="1">
      <protection hidden="1"/>
    </xf>
    <xf numFmtId="3" fontId="0" fillId="0" borderId="5" xfId="0" applyNumberFormat="1" applyBorder="1" applyProtection="1">
      <protection hidden="1"/>
    </xf>
    <xf numFmtId="3" fontId="0" fillId="0" borderId="10" xfId="0" applyNumberFormat="1" applyBorder="1" applyProtection="1">
      <protection hidden="1"/>
    </xf>
    <xf numFmtId="4" fontId="0" fillId="0" borderId="9" xfId="0" applyNumberFormat="1" applyBorder="1" applyProtection="1">
      <protection hidden="1"/>
    </xf>
    <xf numFmtId="4" fontId="0" fillId="0" borderId="7" xfId="0" applyNumberFormat="1" applyBorder="1" applyProtection="1">
      <protection hidden="1"/>
    </xf>
    <xf numFmtId="0" fontId="0" fillId="0" borderId="9" xfId="0" applyBorder="1" applyProtection="1">
      <protection hidden="1"/>
    </xf>
    <xf numFmtId="3" fontId="0" fillId="0" borderId="10" xfId="0" applyNumberFormat="1" applyFill="1" applyBorder="1" applyProtection="1">
      <protection hidden="1"/>
    </xf>
    <xf numFmtId="10" fontId="0" fillId="0" borderId="10" xfId="0" applyNumberFormat="1" applyBorder="1" applyProtection="1">
      <protection hidden="1"/>
    </xf>
    <xf numFmtId="3" fontId="4" fillId="0" borderId="10" xfId="0" applyNumberFormat="1" applyFont="1" applyBorder="1" applyProtection="1">
      <protection hidden="1"/>
    </xf>
    <xf numFmtId="3" fontId="0" fillId="0" borderId="9" xfId="0" applyNumberFormat="1" applyBorder="1" applyProtection="1">
      <protection hidden="1"/>
    </xf>
    <xf numFmtId="0" fontId="0" fillId="0" borderId="7" xfId="0" applyBorder="1" applyProtection="1">
      <protection hidden="1"/>
    </xf>
    <xf numFmtId="3" fontId="0" fillId="0" borderId="8" xfId="0" applyNumberFormat="1" applyBorder="1" applyProtection="1">
      <protection hidden="1"/>
    </xf>
    <xf numFmtId="3" fontId="0" fillId="2" borderId="11" xfId="0" applyNumberFormat="1" applyFill="1" applyBorder="1" applyProtection="1">
      <protection hidden="1"/>
    </xf>
    <xf numFmtId="3" fontId="0" fillId="2" borderId="9" xfId="0" applyNumberFormat="1" applyFill="1" applyBorder="1" applyProtection="1">
      <protection hidden="1"/>
    </xf>
    <xf numFmtId="3" fontId="0" fillId="2" borderId="8" xfId="0" applyNumberFormat="1" applyFill="1" applyBorder="1" applyProtection="1">
      <protection hidden="1"/>
    </xf>
    <xf numFmtId="3" fontId="0" fillId="2" borderId="10" xfId="0" applyNumberFormat="1" applyFill="1" applyBorder="1" applyProtection="1">
      <protection hidden="1"/>
    </xf>
    <xf numFmtId="3" fontId="2" fillId="0" borderId="11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3" fontId="2" fillId="0" borderId="8" xfId="0" applyNumberFormat="1" applyFont="1" applyBorder="1" applyAlignment="1" applyProtection="1">
      <alignment horizontal="center"/>
      <protection hidden="1"/>
    </xf>
    <xf numFmtId="4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3" fontId="4" fillId="3" borderId="0" xfId="0" applyNumberFormat="1" applyFont="1" applyFill="1" applyBorder="1" applyProtection="1">
      <protection locked="0" hidden="1"/>
    </xf>
    <xf numFmtId="3" fontId="0" fillId="3" borderId="0" xfId="0" applyNumberFormat="1" applyFill="1" applyBorder="1" applyProtection="1">
      <protection locked="0" hidden="1"/>
    </xf>
    <xf numFmtId="3" fontId="0" fillId="3" borderId="10" xfId="0" applyNumberFormat="1" applyFill="1" applyBorder="1" applyProtection="1">
      <protection locked="0" hidden="1"/>
    </xf>
    <xf numFmtId="3" fontId="2" fillId="0" borderId="0" xfId="0" applyNumberFormat="1" applyFont="1" applyAlignment="1">
      <alignment horizontal="right"/>
    </xf>
    <xf numFmtId="1" fontId="0" fillId="0" borderId="0" xfId="0" applyNumberFormat="1" applyBorder="1" applyAlignment="1">
      <alignment horizontal="left"/>
    </xf>
    <xf numFmtId="49" fontId="2" fillId="0" borderId="8" xfId="0" quotePrefix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" fontId="0" fillId="0" borderId="10" xfId="0" applyNumberFormat="1" applyFill="1" applyBorder="1" applyProtection="1">
      <protection hidden="1"/>
    </xf>
    <xf numFmtId="37" fontId="0" fillId="0" borderId="10" xfId="0" applyNumberFormat="1" applyBorder="1" applyProtection="1">
      <protection hidden="1"/>
    </xf>
    <xf numFmtId="0" fontId="9" fillId="0" borderId="0" xfId="0" applyFont="1" applyAlignment="1">
      <alignment horizontal="center"/>
    </xf>
    <xf numFmtId="4" fontId="10" fillId="0" borderId="10" xfId="0" applyNumberFormat="1" applyFont="1" applyBorder="1" applyAlignment="1" applyProtection="1">
      <alignment horizontal="center"/>
      <protection hidden="1"/>
    </xf>
    <xf numFmtId="3" fontId="10" fillId="0" borderId="10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10" fontId="10" fillId="0" borderId="10" xfId="0" applyNumberFormat="1" applyFont="1" applyBorder="1" applyAlignment="1" applyProtection="1">
      <alignment horizontal="center"/>
      <protection hidden="1"/>
    </xf>
    <xf numFmtId="43" fontId="0" fillId="0" borderId="8" xfId="0" applyNumberForma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8" xfId="0" quotePrefix="1" applyFont="1" applyBorder="1" applyProtection="1">
      <protection hidden="1"/>
    </xf>
    <xf numFmtId="0" fontId="0" fillId="0" borderId="0" xfId="0" quotePrefix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5" xfId="0" quotePrefix="1" applyFont="1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1" fontId="0" fillId="0" borderId="9" xfId="0" applyNumberFormat="1" applyBorder="1" applyAlignment="1" applyProtection="1">
      <alignment horizontal="right"/>
      <protection hidden="1"/>
    </xf>
    <xf numFmtId="1" fontId="0" fillId="0" borderId="7" xfId="0" applyNumberFormat="1" applyBorder="1" applyAlignment="1" applyProtection="1">
      <alignment horizontal="right"/>
      <protection hidden="1"/>
    </xf>
    <xf numFmtId="3" fontId="0" fillId="0" borderId="9" xfId="0" applyNumberFormat="1" applyFill="1" applyBorder="1" applyProtection="1">
      <protection hidden="1"/>
    </xf>
    <xf numFmtId="3" fontId="0" fillId="0" borderId="7" xfId="0" applyNumberFormat="1" applyFill="1" applyBorder="1" applyProtection="1"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3" fontId="0" fillId="0" borderId="9" xfId="0" applyNumberFormat="1" applyBorder="1" applyAlignment="1" applyProtection="1">
      <alignment horizontal="center"/>
      <protection hidden="1"/>
    </xf>
    <xf numFmtId="0" fontId="2" fillId="0" borderId="11" xfId="0" applyFont="1" applyBorder="1" applyProtection="1">
      <protection hidden="1"/>
    </xf>
    <xf numFmtId="0" fontId="2" fillId="0" borderId="8" xfId="0" quotePrefix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0" xfId="0" quotePrefix="1" applyFont="1" applyBorder="1" applyAlignment="1" applyProtection="1">
      <alignment horizontal="center"/>
      <protection hidden="1"/>
    </xf>
    <xf numFmtId="14" fontId="4" fillId="3" borderId="1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hidden="1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8" xfId="0" applyBorder="1" applyProtection="1"/>
    <xf numFmtId="0" fontId="3" fillId="0" borderId="8" xfId="0" applyFont="1" applyBorder="1" applyProtection="1"/>
    <xf numFmtId="0" fontId="0" fillId="0" borderId="9" xfId="0" applyBorder="1" applyProtection="1"/>
    <xf numFmtId="0" fontId="0" fillId="2" borderId="2" xfId="0" applyFill="1" applyBorder="1" applyProtection="1"/>
    <xf numFmtId="3" fontId="0" fillId="0" borderId="10" xfId="0" applyNumberFormat="1" applyFill="1" applyBorder="1" applyProtection="1"/>
    <xf numFmtId="0" fontId="0" fillId="2" borderId="6" xfId="0" applyFill="1" applyBorder="1" applyProtection="1"/>
    <xf numFmtId="0" fontId="0" fillId="0" borderId="9" xfId="0" applyFill="1" applyBorder="1" applyProtection="1"/>
    <xf numFmtId="37" fontId="0" fillId="0" borderId="10" xfId="0" applyNumberFormat="1" applyFill="1" applyBorder="1" applyProtection="1"/>
    <xf numFmtId="37" fontId="0" fillId="0" borderId="9" xfId="0" applyNumberFormat="1" applyFill="1" applyBorder="1" applyProtection="1"/>
    <xf numFmtId="37" fontId="0" fillId="0" borderId="7" xfId="0" applyNumberFormat="1" applyFill="1" applyBorder="1" applyProtection="1"/>
    <xf numFmtId="37" fontId="0" fillId="0" borderId="10" xfId="0" applyNumberFormat="1" applyBorder="1" applyProtection="1"/>
    <xf numFmtId="37" fontId="0" fillId="0" borderId="9" xfId="0" applyNumberFormat="1" applyBorder="1" applyProtection="1"/>
    <xf numFmtId="0" fontId="10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37" fontId="0" fillId="0" borderId="0" xfId="0" applyNumberFormat="1" applyBorder="1" applyProtection="1"/>
    <xf numFmtId="37" fontId="12" fillId="0" borderId="0" xfId="0" applyNumberFormat="1" applyFont="1" applyFill="1" applyBorder="1" applyProtection="1"/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protection hidden="1"/>
    </xf>
    <xf numFmtId="0" fontId="0" fillId="0" borderId="11" xfId="0" applyFill="1" applyBorder="1" applyAlignment="1" applyProtection="1">
      <alignment horizontal="right"/>
      <protection hidden="1"/>
    </xf>
    <xf numFmtId="0" fontId="3" fillId="0" borderId="8" xfId="0" applyFont="1" applyFill="1" applyBorder="1" applyAlignment="1" applyProtection="1">
      <alignment horizontal="right"/>
      <protection hidden="1"/>
    </xf>
    <xf numFmtId="14" fontId="4" fillId="3" borderId="10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13" fillId="0" borderId="14" xfId="0" applyFont="1" applyBorder="1" applyProtection="1"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0" fontId="0" fillId="0" borderId="0" xfId="0" quotePrefix="1" applyAlignment="1">
      <alignment horizontal="centerContinuous"/>
    </xf>
    <xf numFmtId="1" fontId="0" fillId="0" borderId="0" xfId="0" quotePrefix="1" applyNumberFormat="1" applyAlignment="1">
      <alignment horizontal="centerContinuous"/>
    </xf>
    <xf numFmtId="0" fontId="11" fillId="0" borderId="0" xfId="0" applyFont="1"/>
    <xf numFmtId="164" fontId="11" fillId="0" borderId="0" xfId="0" applyNumberFormat="1" applyFont="1"/>
    <xf numFmtId="0" fontId="3" fillId="0" borderId="0" xfId="0" applyFont="1" applyBorder="1" applyAlignment="1" applyProtection="1">
      <alignment horizontal="right"/>
      <protection hidden="1"/>
    </xf>
    <xf numFmtId="1" fontId="0" fillId="0" borderId="0" xfId="0" applyNumberFormat="1" applyFill="1" applyBorder="1" applyAlignment="1" applyProtection="1">
      <alignment horizontal="left"/>
      <protection hidden="1"/>
    </xf>
    <xf numFmtId="14" fontId="4" fillId="0" borderId="6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14" fontId="0" fillId="0" borderId="6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1" fontId="0" fillId="3" borderId="15" xfId="0" applyNumberForma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 hidden="1"/>
    </xf>
    <xf numFmtId="0" fontId="0" fillId="3" borderId="15" xfId="0" applyFont="1" applyFill="1" applyBorder="1" applyAlignment="1" applyProtection="1">
      <alignment horizontal="left"/>
      <protection locked="0"/>
    </xf>
    <xf numFmtId="1" fontId="0" fillId="3" borderId="15" xfId="0" applyNumberFormat="1" applyFont="1" applyFill="1" applyBorder="1" applyAlignment="1" applyProtection="1">
      <alignment horizontal="left"/>
      <protection locked="0"/>
    </xf>
    <xf numFmtId="0" fontId="13" fillId="0" borderId="3" xfId="0" applyFont="1" applyFill="1" applyBorder="1" applyProtection="1"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1" fontId="4" fillId="3" borderId="15" xfId="0" applyNumberFormat="1" applyFont="1" applyFill="1" applyBorder="1" applyAlignment="1" applyProtection="1">
      <alignment horizontal="left"/>
      <protection locked="0"/>
    </xf>
    <xf numFmtId="1" fontId="0" fillId="3" borderId="15" xfId="0" applyNumberFormat="1" applyFill="1" applyBorder="1" applyAlignment="1" applyProtection="1">
      <alignment horizontal="left"/>
      <protection locked="0"/>
    </xf>
    <xf numFmtId="39" fontId="1" fillId="3" borderId="10" xfId="0" applyNumberFormat="1" applyFont="1" applyFill="1" applyBorder="1" applyProtection="1">
      <protection locked="0"/>
    </xf>
    <xf numFmtId="0" fontId="0" fillId="0" borderId="0" xfId="0" applyFill="1"/>
    <xf numFmtId="1" fontId="4" fillId="3" borderId="15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/>
    <xf numFmtId="0" fontId="4" fillId="0" borderId="0" xfId="0" applyFont="1" applyProtection="1"/>
    <xf numFmtId="0" fontId="4" fillId="0" borderId="0" xfId="0" quotePrefix="1" applyFont="1" applyProtection="1"/>
    <xf numFmtId="37" fontId="14" fillId="0" borderId="0" xfId="0" applyNumberFormat="1" applyFont="1" applyFill="1" applyBorder="1" applyProtection="1"/>
    <xf numFmtId="0" fontId="2" fillId="0" borderId="0" xfId="0" quotePrefix="1" applyFont="1"/>
    <xf numFmtId="0" fontId="10" fillId="0" borderId="0" xfId="0" applyFont="1" applyFill="1" applyProtection="1"/>
    <xf numFmtId="0" fontId="0" fillId="0" borderId="0" xfId="0" applyFill="1" applyProtection="1"/>
    <xf numFmtId="0" fontId="10" fillId="0" borderId="0" xfId="0" applyFont="1" applyProtection="1"/>
    <xf numFmtId="0" fontId="4" fillId="0" borderId="0" xfId="0" applyFont="1" applyAlignment="1">
      <alignment horizontal="center"/>
    </xf>
    <xf numFmtId="0" fontId="0" fillId="0" borderId="9" xfId="0" applyFill="1" applyBorder="1"/>
    <xf numFmtId="10" fontId="10" fillId="0" borderId="0" xfId="0" applyNumberFormat="1" applyFont="1" applyBorder="1" applyAlignment="1" applyProtection="1">
      <alignment horizontal="center"/>
      <protection hidden="1"/>
    </xf>
    <xf numFmtId="3" fontId="0" fillId="0" borderId="0" xfId="0" applyNumberFormat="1" applyFill="1" applyBorder="1" applyProtection="1">
      <protection locked="0"/>
    </xf>
    <xf numFmtId="0" fontId="2" fillId="0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/>
    <xf numFmtId="0" fontId="0" fillId="0" borderId="0" xfId="0" applyAlignment="1" applyProtection="1"/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2" fillId="0" borderId="0" xfId="0" quotePrefix="1" applyFont="1" applyAlignment="1" applyProtection="1">
      <alignment horizontal="left"/>
    </xf>
    <xf numFmtId="0" fontId="4" fillId="0" borderId="0" xfId="0" quotePrefix="1" applyFont="1" applyAlignment="1">
      <alignment horizontal="centerContinuous"/>
    </xf>
    <xf numFmtId="3" fontId="4" fillId="0" borderId="0" xfId="0" quotePrefix="1" applyNumberFormat="1" applyFont="1" applyAlignment="1">
      <alignment horizontal="centerContinuous"/>
    </xf>
    <xf numFmtId="0" fontId="9" fillId="3" borderId="15" xfId="0" applyFont="1" applyFill="1" applyBorder="1" applyAlignment="1" applyProtection="1">
      <alignment horizontal="center"/>
      <protection locked="0" hidden="1"/>
    </xf>
    <xf numFmtId="0" fontId="2" fillId="0" borderId="2" xfId="0" applyFont="1" applyBorder="1" applyProtection="1">
      <protection hidden="1"/>
    </xf>
    <xf numFmtId="0" fontId="9" fillId="3" borderId="9" xfId="0" applyFont="1" applyFill="1" applyBorder="1" applyAlignment="1" applyProtection="1">
      <alignment horizontal="center"/>
      <protection locked="0" hidden="1"/>
    </xf>
    <xf numFmtId="0" fontId="2" fillId="0" borderId="0" xfId="0" applyFont="1" applyFill="1" applyBorder="1" applyProtection="1">
      <protection hidden="1"/>
    </xf>
    <xf numFmtId="0" fontId="2" fillId="0" borderId="11" xfId="0" applyFont="1" applyFill="1" applyBorder="1" applyProtection="1">
      <protection hidden="1"/>
    </xf>
    <xf numFmtId="0" fontId="9" fillId="0" borderId="11" xfId="0" applyFont="1" applyFill="1" applyBorder="1" applyAlignment="1" applyProtection="1">
      <alignment horizontal="center"/>
      <protection locked="0" hidden="1"/>
    </xf>
    <xf numFmtId="0" fontId="2" fillId="0" borderId="2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2" fillId="0" borderId="3" xfId="0" applyFont="1" applyFill="1" applyBorder="1" applyProtection="1">
      <protection hidden="1"/>
    </xf>
    <xf numFmtId="0" fontId="1" fillId="0" borderId="0" xfId="0" applyFont="1" applyProtection="1"/>
    <xf numFmtId="0" fontId="0" fillId="0" borderId="0" xfId="0" applyAlignment="1">
      <alignment horizontal="center"/>
    </xf>
    <xf numFmtId="39" fontId="4" fillId="5" borderId="10" xfId="0" applyNumberFormat="1" applyFont="1" applyFill="1" applyBorder="1" applyProtection="1">
      <protection locked="0"/>
    </xf>
    <xf numFmtId="3" fontId="0" fillId="0" borderId="0" xfId="0" applyNumberFormat="1" applyBorder="1" applyProtection="1">
      <protection hidden="1"/>
    </xf>
    <xf numFmtId="3" fontId="4" fillId="0" borderId="5" xfId="0" applyNumberFormat="1" applyFont="1" applyBorder="1" applyProtection="1">
      <protection hidden="1"/>
    </xf>
    <xf numFmtId="3" fontId="0" fillId="0" borderId="10" xfId="0" applyNumberFormat="1" applyFill="1" applyBorder="1"/>
    <xf numFmtId="0" fontId="10" fillId="3" borderId="15" xfId="0" applyFon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 applyProtection="1">
      <alignment horizontal="center"/>
    </xf>
    <xf numFmtId="14" fontId="0" fillId="0" borderId="15" xfId="0" applyNumberForma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11" fillId="0" borderId="0" xfId="0" applyFont="1" applyProtection="1"/>
    <xf numFmtId="164" fontId="11" fillId="0" borderId="0" xfId="0" applyNumberFormat="1" applyFont="1" applyProtection="1"/>
    <xf numFmtId="0" fontId="4" fillId="0" borderId="0" xfId="0" applyFont="1" applyAlignment="1" applyProtection="1"/>
    <xf numFmtId="3" fontId="2" fillId="0" borderId="0" xfId="0" applyNumberFormat="1" applyFont="1" applyProtection="1"/>
    <xf numFmtId="3" fontId="0" fillId="0" borderId="0" xfId="0" applyNumberFormat="1" applyProtection="1"/>
    <xf numFmtId="1" fontId="0" fillId="0" borderId="0" xfId="0" applyNumberFormat="1" applyProtection="1"/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1" fontId="0" fillId="0" borderId="0" xfId="0" applyNumberFormat="1" applyBorder="1" applyAlignment="1" applyProtection="1">
      <alignment horizontal="left"/>
    </xf>
    <xf numFmtId="14" fontId="0" fillId="0" borderId="15" xfId="0" applyNumberFormat="1" applyFill="1" applyBorder="1" applyAlignment="1" applyProtection="1">
      <alignment horizontal="left"/>
    </xf>
    <xf numFmtId="0" fontId="0" fillId="0" borderId="7" xfId="0" applyBorder="1" applyProtection="1"/>
    <xf numFmtId="0" fontId="2" fillId="0" borderId="0" xfId="0" quotePrefix="1" applyFont="1" applyProtection="1"/>
    <xf numFmtId="14" fontId="0" fillId="3" borderId="8" xfId="0" applyNumberFormat="1" applyFill="1" applyBorder="1" applyAlignment="1" applyProtection="1">
      <alignment horizontal="left"/>
      <protection locked="0" hidden="1"/>
    </xf>
    <xf numFmtId="0" fontId="0" fillId="3" borderId="12" xfId="0" applyFont="1" applyFill="1" applyBorder="1" applyAlignment="1" applyProtection="1">
      <alignment horizontal="left"/>
      <protection locked="0"/>
    </xf>
    <xf numFmtId="0" fontId="0" fillId="0" borderId="13" xfId="0" applyFont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protection locked="0" hidden="1"/>
    </xf>
    <xf numFmtId="14" fontId="0" fillId="3" borderId="8" xfId="0" applyNumberFormat="1" applyFill="1" applyBorder="1" applyAlignment="1" applyProtection="1">
      <alignment horizontal="center"/>
      <protection locked="0" hidden="1"/>
    </xf>
    <xf numFmtId="14" fontId="0" fillId="0" borderId="8" xfId="0" applyNumberFormat="1" applyBorder="1" applyAlignment="1" applyProtection="1">
      <alignment horizontal="center"/>
      <protection locked="0" hidden="1"/>
    </xf>
    <xf numFmtId="49" fontId="1" fillId="3" borderId="8" xfId="0" applyNumberFormat="1" applyFont="1" applyFill="1" applyBorder="1" applyAlignment="1" applyProtection="1">
      <alignment horizontal="center"/>
      <protection locked="0" hidden="1"/>
    </xf>
    <xf numFmtId="49" fontId="0" fillId="3" borderId="8" xfId="0" applyNumberFormat="1" applyFill="1" applyBorder="1" applyAlignment="1" applyProtection="1">
      <alignment horizontal="left"/>
      <protection locked="0" hidden="1"/>
    </xf>
    <xf numFmtId="0" fontId="0" fillId="0" borderId="14" xfId="0" applyFont="1" applyBorder="1" applyAlignment="1" applyProtection="1">
      <protection locked="0"/>
    </xf>
    <xf numFmtId="0" fontId="0" fillId="0" borderId="14" xfId="0" applyFont="1" applyBorder="1" applyAlignment="1" applyProtection="1">
      <protection locked="0" hidden="1"/>
    </xf>
    <xf numFmtId="1" fontId="0" fillId="3" borderId="12" xfId="0" applyNumberFormat="1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alignment horizontal="left"/>
      <protection locked="0" hidden="1"/>
    </xf>
    <xf numFmtId="49" fontId="0" fillId="3" borderId="12" xfId="0" applyNumberFormat="1" applyFill="1" applyBorder="1" applyAlignment="1" applyProtection="1">
      <alignment horizontal="center"/>
      <protection locked="0" hidden="1"/>
    </xf>
    <xf numFmtId="49" fontId="0" fillId="0" borderId="14" xfId="0" applyNumberFormat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1" fontId="0" fillId="0" borderId="14" xfId="0" applyNumberFormat="1" applyBorder="1" applyAlignment="1" applyProtection="1">
      <alignment horizontal="center"/>
      <protection locked="0" hidden="1"/>
    </xf>
    <xf numFmtId="49" fontId="4" fillId="3" borderId="12" xfId="0" applyNumberFormat="1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</xf>
    <xf numFmtId="49" fontId="1" fillId="3" borderId="12" xfId="0" applyNumberFormat="1" applyFont="1" applyFill="1" applyBorder="1" applyAlignment="1" applyProtection="1">
      <alignment horizontal="center"/>
      <protection locked="0" hidden="1"/>
    </xf>
    <xf numFmtId="49" fontId="4" fillId="3" borderId="14" xfId="0" applyNumberFormat="1" applyFont="1" applyFill="1" applyBorder="1" applyAlignment="1" applyProtection="1">
      <alignment horizontal="center"/>
      <protection locked="0" hidden="1"/>
    </xf>
    <xf numFmtId="49" fontId="4" fillId="3" borderId="13" xfId="0" applyNumberFormat="1" applyFont="1" applyFill="1" applyBorder="1" applyAlignment="1" applyProtection="1">
      <alignment horizontal="center"/>
      <protection locked="0" hidden="1"/>
    </xf>
    <xf numFmtId="0" fontId="8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center"/>
      <protection hidden="1"/>
    </xf>
    <xf numFmtId="0" fontId="13" fillId="0" borderId="13" xfId="0" applyFont="1" applyBorder="1" applyAlignment="1" applyProtection="1">
      <alignment horizontal="center"/>
      <protection hidden="1"/>
    </xf>
    <xf numFmtId="0" fontId="13" fillId="0" borderId="14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1" fontId="0" fillId="0" borderId="12" xfId="0" applyNumberFormat="1" applyFill="1" applyBorder="1" applyAlignment="1">
      <alignment horizontal="left"/>
    </xf>
    <xf numFmtId="1" fontId="0" fillId="0" borderId="14" xfId="0" applyNumberFormat="1" applyFill="1" applyBorder="1" applyAlignment="1">
      <alignment horizontal="left"/>
    </xf>
    <xf numFmtId="1" fontId="0" fillId="0" borderId="13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49" fontId="0" fillId="0" borderId="14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3" fontId="0" fillId="0" borderId="0" xfId="0" quotePrefix="1" applyNumberFormat="1" applyAlignment="1">
      <alignment horizontal="center"/>
    </xf>
    <xf numFmtId="0" fontId="4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9" fontId="2" fillId="3" borderId="0" xfId="0" applyNumberFormat="1" applyFon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</xf>
    <xf numFmtId="0" fontId="4" fillId="0" borderId="0" xfId="0" quotePrefix="1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12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0" fontId="0" fillId="0" borderId="13" xfId="0" applyFill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" fontId="0" fillId="0" borderId="12" xfId="0" applyNumberFormat="1" applyFill="1" applyBorder="1" applyAlignment="1" applyProtection="1">
      <alignment horizontal="left"/>
    </xf>
    <xf numFmtId="1" fontId="0" fillId="0" borderId="14" xfId="0" applyNumberFormat="1" applyFill="1" applyBorder="1" applyAlignment="1" applyProtection="1">
      <alignment horizontal="left"/>
    </xf>
    <xf numFmtId="1" fontId="0" fillId="0" borderId="13" xfId="0" applyNumberForma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showGridLines="0" showZeros="0" tabSelected="1" zoomScaleNormal="100" workbookViewId="0">
      <selection activeCell="K41" sqref="K41"/>
    </sheetView>
  </sheetViews>
  <sheetFormatPr defaultColWidth="9.140625" defaultRowHeight="12.75" x14ac:dyDescent="0.2"/>
  <cols>
    <col min="1" max="1" width="9.140625" style="94"/>
    <col min="2" max="2" width="4.7109375" style="94" customWidth="1"/>
    <col min="3" max="3" width="6.42578125" style="94" customWidth="1"/>
    <col min="4" max="4" width="9.140625" style="94"/>
    <col min="5" max="5" width="13.7109375" style="94" customWidth="1"/>
    <col min="6" max="6" width="4.140625" style="94" customWidth="1"/>
    <col min="7" max="7" width="6" style="94" customWidth="1"/>
    <col min="8" max="8" width="15.5703125" style="94" customWidth="1"/>
    <col min="9" max="9" width="9.5703125" style="94" customWidth="1"/>
    <col min="10" max="10" width="4.140625" style="94" customWidth="1"/>
    <col min="11" max="11" width="10.140625" style="94" customWidth="1"/>
    <col min="12" max="16384" width="9.140625" style="94"/>
  </cols>
  <sheetData>
    <row r="1" spans="1:11" x14ac:dyDescent="0.2">
      <c r="A1" s="188" t="s">
        <v>286</v>
      </c>
      <c r="B1" s="185"/>
      <c r="C1" s="185" t="s">
        <v>273</v>
      </c>
      <c r="D1" s="185"/>
      <c r="E1" s="185"/>
      <c r="F1" s="280" t="s">
        <v>156</v>
      </c>
      <c r="G1" s="185"/>
      <c r="H1" s="185" t="s">
        <v>152</v>
      </c>
      <c r="I1" s="185"/>
      <c r="J1" s="280"/>
      <c r="K1" s="281"/>
    </row>
    <row r="2" spans="1:11" x14ac:dyDescent="0.2">
      <c r="A2" s="189"/>
      <c r="B2" s="173"/>
      <c r="C2" s="173" t="s">
        <v>167</v>
      </c>
      <c r="D2" s="173"/>
      <c r="E2" s="173"/>
      <c r="F2" s="282"/>
      <c r="G2" s="173"/>
      <c r="H2" s="173" t="s">
        <v>153</v>
      </c>
      <c r="I2" s="173"/>
      <c r="J2" s="282"/>
      <c r="K2" s="176"/>
    </row>
    <row r="3" spans="1:11" x14ac:dyDescent="0.2">
      <c r="A3" s="289"/>
      <c r="B3" s="283"/>
      <c r="C3" s="188" t="s">
        <v>272</v>
      </c>
      <c r="D3" s="284"/>
      <c r="E3" s="284"/>
      <c r="F3" s="285"/>
      <c r="G3" s="284"/>
      <c r="H3" s="284"/>
      <c r="I3" s="284"/>
      <c r="J3" s="285"/>
      <c r="K3" s="286"/>
    </row>
    <row r="4" spans="1:11" x14ac:dyDescent="0.2">
      <c r="A4" s="287"/>
      <c r="B4" s="246"/>
      <c r="C4" s="287"/>
      <c r="D4" s="246" t="s">
        <v>270</v>
      </c>
      <c r="E4" s="246"/>
      <c r="F4" s="296"/>
      <c r="G4" s="246"/>
      <c r="H4" s="246" t="s">
        <v>271</v>
      </c>
      <c r="I4" s="246"/>
      <c r="J4" s="296"/>
      <c r="K4" s="288"/>
    </row>
    <row r="6" spans="1:11" x14ac:dyDescent="0.2">
      <c r="A6" s="335" t="s">
        <v>219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</row>
    <row r="7" spans="1:11" s="104" customFormat="1" ht="13.15" customHeight="1" x14ac:dyDescent="0.2">
      <c r="A7" s="335" t="s">
        <v>245</v>
      </c>
      <c r="B7" s="335"/>
      <c r="C7" s="335"/>
      <c r="D7" s="335"/>
      <c r="E7" s="335"/>
      <c r="F7" s="335"/>
      <c r="G7" s="335"/>
      <c r="H7" s="335"/>
      <c r="I7" s="335"/>
      <c r="J7" s="335"/>
      <c r="K7" s="335"/>
    </row>
    <row r="8" spans="1:11" s="104" customFormat="1" ht="12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1" x14ac:dyDescent="0.2">
      <c r="A9" s="110" t="s">
        <v>287</v>
      </c>
      <c r="B9" s="219"/>
      <c r="C9" s="219"/>
      <c r="D9" s="216"/>
      <c r="E9" s="217"/>
      <c r="F9" s="217"/>
      <c r="G9" s="217"/>
      <c r="H9" s="217"/>
      <c r="I9" s="218"/>
      <c r="J9" s="217"/>
      <c r="K9" s="226"/>
    </row>
    <row r="10" spans="1:11" x14ac:dyDescent="0.2">
      <c r="A10" s="95"/>
      <c r="B10" s="105"/>
      <c r="C10" s="105"/>
      <c r="D10" s="97"/>
      <c r="E10" s="97"/>
      <c r="F10" s="97"/>
      <c r="G10" s="97"/>
      <c r="H10" s="97"/>
      <c r="I10" s="234"/>
      <c r="J10" s="106"/>
      <c r="K10" s="235"/>
    </row>
    <row r="11" spans="1:11" x14ac:dyDescent="0.2">
      <c r="A11" s="95" t="s">
        <v>0</v>
      </c>
      <c r="B11" s="97"/>
      <c r="C11" s="97"/>
      <c r="D11" s="339"/>
      <c r="E11" s="340"/>
      <c r="F11" s="340"/>
      <c r="G11" s="340"/>
      <c r="H11" s="340"/>
      <c r="I11" s="340"/>
      <c r="J11" s="340"/>
      <c r="K11" s="341"/>
    </row>
    <row r="12" spans="1:11" x14ac:dyDescent="0.2">
      <c r="A12" s="95" t="s">
        <v>1</v>
      </c>
      <c r="B12" s="97"/>
      <c r="C12" s="97"/>
      <c r="D12" s="342"/>
      <c r="E12" s="340"/>
      <c r="F12" s="340"/>
      <c r="G12" s="340"/>
      <c r="H12" s="340"/>
      <c r="I12" s="340"/>
      <c r="J12" s="340"/>
      <c r="K12" s="341"/>
    </row>
    <row r="13" spans="1:11" x14ac:dyDescent="0.2">
      <c r="A13" s="95" t="s">
        <v>157</v>
      </c>
      <c r="B13" s="342"/>
      <c r="C13" s="343"/>
      <c r="D13" s="344"/>
      <c r="E13" s="96"/>
      <c r="F13" s="236"/>
      <c r="G13" s="227" t="s">
        <v>2</v>
      </c>
      <c r="H13" s="255"/>
      <c r="I13" s="234"/>
      <c r="J13" s="220" t="s">
        <v>159</v>
      </c>
      <c r="K13" s="251"/>
    </row>
    <row r="14" spans="1:11" x14ac:dyDescent="0.2">
      <c r="A14" s="95" t="s">
        <v>158</v>
      </c>
      <c r="B14" s="342"/>
      <c r="C14" s="343"/>
      <c r="D14" s="344"/>
      <c r="E14" s="195"/>
      <c r="F14" s="97"/>
      <c r="G14" s="237" t="s">
        <v>136</v>
      </c>
      <c r="H14" s="240"/>
      <c r="I14" s="247"/>
      <c r="J14" s="106"/>
      <c r="K14" s="238"/>
    </row>
    <row r="15" spans="1:11" x14ac:dyDescent="0.2">
      <c r="A15" s="107" t="s">
        <v>288</v>
      </c>
      <c r="B15" s="100"/>
      <c r="C15" s="100"/>
      <c r="D15" s="223" t="s">
        <v>161</v>
      </c>
      <c r="E15" s="194"/>
      <c r="F15" s="109"/>
      <c r="G15" s="221" t="s">
        <v>160</v>
      </c>
      <c r="H15" s="222"/>
      <c r="I15" s="108"/>
      <c r="J15" s="100"/>
      <c r="K15" s="101"/>
    </row>
    <row r="17" spans="1:11" s="224" customFormat="1" ht="12" x14ac:dyDescent="0.2">
      <c r="A17" s="113" t="s">
        <v>289</v>
      </c>
      <c r="B17" s="225"/>
      <c r="C17" s="225"/>
      <c r="D17" s="345" t="s">
        <v>163</v>
      </c>
      <c r="E17" s="346"/>
      <c r="G17" s="345" t="s">
        <v>164</v>
      </c>
      <c r="H17" s="346"/>
      <c r="I17" s="345" t="s">
        <v>163</v>
      </c>
      <c r="J17" s="347"/>
      <c r="K17" s="346"/>
    </row>
    <row r="18" spans="1:11" x14ac:dyDescent="0.2">
      <c r="A18" s="336"/>
      <c r="B18" s="337"/>
      <c r="C18" s="338"/>
      <c r="D18" s="331"/>
      <c r="E18" s="332"/>
      <c r="G18" s="328"/>
      <c r="H18" s="330"/>
      <c r="I18" s="331"/>
      <c r="J18" s="333"/>
      <c r="K18" s="332"/>
    </row>
    <row r="19" spans="1:11" x14ac:dyDescent="0.2">
      <c r="A19" s="334"/>
      <c r="B19" s="329"/>
      <c r="C19" s="330"/>
      <c r="D19" s="331"/>
      <c r="E19" s="332"/>
      <c r="G19" s="328"/>
      <c r="H19" s="330"/>
      <c r="I19" s="331"/>
      <c r="J19" s="333"/>
      <c r="K19" s="332"/>
    </row>
    <row r="20" spans="1:11" x14ac:dyDescent="0.2">
      <c r="A20" s="334"/>
      <c r="B20" s="329"/>
      <c r="C20" s="330"/>
      <c r="D20" s="331"/>
      <c r="E20" s="332"/>
      <c r="G20" s="328"/>
      <c r="H20" s="330"/>
      <c r="I20" s="331"/>
      <c r="J20" s="333"/>
      <c r="K20" s="332"/>
    </row>
    <row r="21" spans="1:11" x14ac:dyDescent="0.2">
      <c r="A21" s="328"/>
      <c r="B21" s="329"/>
      <c r="C21" s="330"/>
      <c r="D21" s="331"/>
      <c r="E21" s="332"/>
      <c r="G21" s="328"/>
      <c r="H21" s="330"/>
      <c r="I21" s="331"/>
      <c r="J21" s="333"/>
      <c r="K21" s="332"/>
    </row>
    <row r="22" spans="1:11" x14ac:dyDescent="0.2">
      <c r="A22" s="328"/>
      <c r="B22" s="329"/>
      <c r="C22" s="330"/>
      <c r="D22" s="331"/>
      <c r="E22" s="332"/>
      <c r="G22" s="328"/>
      <c r="H22" s="330"/>
      <c r="I22" s="331"/>
      <c r="J22" s="333"/>
      <c r="K22" s="332"/>
    </row>
    <row r="23" spans="1:11" x14ac:dyDescent="0.2">
      <c r="A23" s="328"/>
      <c r="B23" s="329"/>
      <c r="C23" s="330"/>
      <c r="D23" s="331"/>
      <c r="E23" s="332"/>
      <c r="G23" s="328"/>
      <c r="H23" s="330"/>
      <c r="I23" s="331"/>
      <c r="J23" s="333"/>
      <c r="K23" s="332"/>
    </row>
    <row r="25" spans="1:11" x14ac:dyDescent="0.2">
      <c r="A25" s="110" t="s">
        <v>290</v>
      </c>
      <c r="B25" s="115"/>
      <c r="C25" s="92"/>
      <c r="D25" s="110" t="s">
        <v>3</v>
      </c>
      <c r="E25" s="92"/>
      <c r="F25" s="92"/>
      <c r="G25" s="92"/>
      <c r="H25" s="111" t="s">
        <v>4</v>
      </c>
      <c r="I25" s="92"/>
      <c r="J25" s="92"/>
      <c r="K25" s="93"/>
    </row>
    <row r="26" spans="1:11" ht="15.75" x14ac:dyDescent="0.25">
      <c r="A26" s="120"/>
      <c r="B26" s="121"/>
      <c r="C26" s="122"/>
      <c r="D26" s="96" t="s">
        <v>5</v>
      </c>
      <c r="E26" s="97"/>
      <c r="F26" s="241"/>
      <c r="G26" s="97"/>
      <c r="H26" s="96" t="s">
        <v>6</v>
      </c>
      <c r="I26" s="97"/>
      <c r="J26" s="241"/>
      <c r="K26" s="98"/>
    </row>
    <row r="27" spans="1:11" ht="15.75" x14ac:dyDescent="0.25">
      <c r="A27" s="123"/>
      <c r="B27" s="121"/>
      <c r="C27" s="124"/>
      <c r="D27" s="96" t="s">
        <v>7</v>
      </c>
      <c r="E27" s="97"/>
      <c r="F27" s="241"/>
      <c r="G27" s="97"/>
      <c r="H27" s="96" t="s">
        <v>8</v>
      </c>
      <c r="I27" s="97"/>
      <c r="J27" s="241"/>
      <c r="K27" s="98"/>
    </row>
    <row r="28" spans="1:11" ht="15.75" x14ac:dyDescent="0.25">
      <c r="A28" s="123"/>
      <c r="B28" s="121"/>
      <c r="C28" s="124"/>
      <c r="D28" s="97"/>
      <c r="E28" s="97"/>
      <c r="F28" s="106"/>
      <c r="G28" s="97"/>
      <c r="H28" s="96" t="s">
        <v>9</v>
      </c>
      <c r="I28" s="97"/>
      <c r="J28" s="241"/>
      <c r="K28" s="98"/>
    </row>
    <row r="29" spans="1:11" ht="15.75" x14ac:dyDescent="0.25">
      <c r="A29" s="123"/>
      <c r="B29" s="121"/>
      <c r="C29" s="124"/>
      <c r="D29" s="100"/>
      <c r="E29" s="100"/>
      <c r="F29" s="100"/>
      <c r="G29" s="100"/>
      <c r="H29" s="109" t="s">
        <v>10</v>
      </c>
      <c r="I29" s="100"/>
      <c r="J29" s="241"/>
      <c r="K29" s="101"/>
    </row>
    <row r="30" spans="1:11" x14ac:dyDescent="0.2">
      <c r="A30" s="123"/>
      <c r="B30" s="121"/>
      <c r="C30" s="124"/>
      <c r="D30" s="96" t="s">
        <v>11</v>
      </c>
      <c r="E30" s="97"/>
      <c r="F30" s="97"/>
      <c r="G30" s="97"/>
      <c r="H30" s="97"/>
      <c r="I30" s="97"/>
      <c r="J30" s="97"/>
      <c r="K30" s="98"/>
    </row>
    <row r="31" spans="1:11" ht="15.75" x14ac:dyDescent="0.25">
      <c r="A31" s="123"/>
      <c r="B31" s="121"/>
      <c r="C31" s="124"/>
      <c r="D31" s="96" t="s">
        <v>12</v>
      </c>
      <c r="E31" s="97"/>
      <c r="F31" s="241"/>
      <c r="G31" s="97"/>
      <c r="H31" s="96" t="s">
        <v>13</v>
      </c>
      <c r="I31" s="97"/>
      <c r="J31" s="241"/>
      <c r="K31" s="98"/>
    </row>
    <row r="32" spans="1:11" ht="15.75" x14ac:dyDescent="0.25">
      <c r="A32" s="123"/>
      <c r="B32" s="121"/>
      <c r="C32" s="124"/>
      <c r="D32" s="96" t="s">
        <v>14</v>
      </c>
      <c r="E32" s="97"/>
      <c r="F32" s="241"/>
      <c r="G32" s="97"/>
      <c r="H32" s="96" t="s">
        <v>15</v>
      </c>
      <c r="I32" s="97"/>
      <c r="J32" s="241"/>
      <c r="K32" s="98"/>
    </row>
    <row r="33" spans="1:11" ht="15.75" x14ac:dyDescent="0.25">
      <c r="A33" s="125"/>
      <c r="B33" s="126"/>
      <c r="C33" s="127"/>
      <c r="D33" s="109" t="s">
        <v>16</v>
      </c>
      <c r="E33" s="100"/>
      <c r="F33" s="241"/>
      <c r="G33" s="100"/>
      <c r="H33" s="109" t="s">
        <v>17</v>
      </c>
      <c r="I33" s="100"/>
      <c r="J33" s="241"/>
      <c r="K33" s="101"/>
    </row>
    <row r="34" spans="1:11" x14ac:dyDescent="0.2">
      <c r="A34" s="106"/>
      <c r="B34" s="106"/>
      <c r="C34" s="106"/>
      <c r="D34" s="97"/>
      <c r="E34" s="97"/>
      <c r="F34" s="97"/>
      <c r="G34" s="97"/>
      <c r="H34" s="97"/>
      <c r="I34" s="97"/>
      <c r="J34" s="97"/>
      <c r="K34" s="97"/>
    </row>
    <row r="35" spans="1:11" x14ac:dyDescent="0.2">
      <c r="A35" s="110" t="s">
        <v>291</v>
      </c>
      <c r="B35" s="92"/>
      <c r="C35" s="92"/>
      <c r="D35" s="92"/>
      <c r="E35" s="93"/>
      <c r="F35" s="110" t="s">
        <v>292</v>
      </c>
      <c r="G35" s="111"/>
      <c r="H35" s="92"/>
      <c r="I35" s="92"/>
      <c r="J35" s="92"/>
      <c r="K35" s="93"/>
    </row>
    <row r="36" spans="1:11" x14ac:dyDescent="0.2">
      <c r="A36" s="95" t="s">
        <v>18</v>
      </c>
      <c r="B36" s="97"/>
      <c r="C36" s="97"/>
      <c r="D36" s="97"/>
      <c r="E36" s="98"/>
      <c r="F36" s="95" t="s">
        <v>19</v>
      </c>
      <c r="G36" s="96"/>
      <c r="H36" s="97"/>
      <c r="I36" s="97"/>
      <c r="J36" s="97"/>
      <c r="K36" s="98"/>
    </row>
    <row r="37" spans="1:11" x14ac:dyDescent="0.2">
      <c r="A37" s="95" t="s">
        <v>20</v>
      </c>
      <c r="B37" s="318">
        <f>D11</f>
        <v>0</v>
      </c>
      <c r="C37" s="325"/>
      <c r="D37" s="325"/>
      <c r="E37" s="319"/>
      <c r="F37" s="112" t="s">
        <v>21</v>
      </c>
      <c r="G37" s="96"/>
      <c r="H37" s="97"/>
      <c r="I37" s="97"/>
      <c r="J37" s="97"/>
      <c r="K37" s="98"/>
    </row>
    <row r="38" spans="1:11" x14ac:dyDescent="0.2">
      <c r="A38" s="95" t="s">
        <v>22</v>
      </c>
      <c r="B38" s="318">
        <f>D12</f>
        <v>0</v>
      </c>
      <c r="C38" s="325"/>
      <c r="D38" s="325"/>
      <c r="E38" s="319"/>
      <c r="F38" s="244" t="s">
        <v>23</v>
      </c>
      <c r="G38" s="96"/>
      <c r="H38" s="316"/>
      <c r="I38" s="324"/>
      <c r="J38" s="324"/>
      <c r="K38" s="317"/>
    </row>
    <row r="39" spans="1:11" x14ac:dyDescent="0.2">
      <c r="A39" s="95" t="s">
        <v>24</v>
      </c>
      <c r="B39" s="318">
        <f>B13</f>
        <v>0</v>
      </c>
      <c r="C39" s="325"/>
      <c r="D39" s="325"/>
      <c r="E39" s="319"/>
      <c r="F39" s="112" t="s">
        <v>25</v>
      </c>
      <c r="G39" s="96"/>
      <c r="H39" s="316"/>
      <c r="I39" s="324"/>
      <c r="J39" s="324"/>
      <c r="K39" s="317"/>
    </row>
    <row r="40" spans="1:11" x14ac:dyDescent="0.2">
      <c r="A40" s="95" t="s">
        <v>26</v>
      </c>
      <c r="B40" s="326">
        <f>H13</f>
        <v>0</v>
      </c>
      <c r="C40" s="327"/>
      <c r="D40" s="233" t="s">
        <v>162</v>
      </c>
      <c r="E40" s="243">
        <f>K13</f>
        <v>0</v>
      </c>
      <c r="F40" s="95" t="s">
        <v>27</v>
      </c>
      <c r="G40" s="96"/>
      <c r="H40" s="316"/>
      <c r="I40" s="324"/>
      <c r="J40" s="317"/>
      <c r="K40" s="228"/>
    </row>
    <row r="41" spans="1:11" x14ac:dyDescent="0.2">
      <c r="A41" s="113" t="s">
        <v>166</v>
      </c>
      <c r="B41" s="115"/>
      <c r="C41" s="114"/>
      <c r="D41" s="316"/>
      <c r="E41" s="317"/>
      <c r="F41" s="107" t="s">
        <v>165</v>
      </c>
      <c r="G41" s="100"/>
      <c r="H41" s="242"/>
      <c r="I41" s="100"/>
      <c r="J41" s="245" t="s">
        <v>162</v>
      </c>
      <c r="K41" s="252"/>
    </row>
    <row r="42" spans="1:11" x14ac:dyDescent="0.2">
      <c r="A42" s="113" t="s">
        <v>28</v>
      </c>
      <c r="B42" s="115"/>
      <c r="C42" s="100"/>
      <c r="D42" s="318">
        <f>H14</f>
        <v>0</v>
      </c>
      <c r="E42" s="319"/>
      <c r="F42" s="113"/>
      <c r="G42" s="115"/>
      <c r="H42" s="116"/>
      <c r="I42" s="115"/>
      <c r="J42" s="115"/>
      <c r="K42" s="114"/>
    </row>
    <row r="43" spans="1:11" x14ac:dyDescent="0.2">
      <c r="A43" s="113" t="s">
        <v>29</v>
      </c>
      <c r="B43" s="115"/>
      <c r="C43" s="100"/>
      <c r="D43" s="316"/>
      <c r="E43" s="317"/>
      <c r="F43" s="113"/>
      <c r="G43" s="115"/>
      <c r="H43" s="116"/>
      <c r="I43" s="115"/>
      <c r="J43" s="115"/>
      <c r="K43" s="114"/>
    </row>
    <row r="44" spans="1:11" x14ac:dyDescent="0.2">
      <c r="A44" s="117" t="s">
        <v>30</v>
      </c>
    </row>
    <row r="45" spans="1:11" x14ac:dyDescent="0.2">
      <c r="A45" s="117" t="s">
        <v>31</v>
      </c>
    </row>
    <row r="47" spans="1:11" x14ac:dyDescent="0.2">
      <c r="A47" s="118" t="s">
        <v>32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9" spans="1:12" x14ac:dyDescent="0.2">
      <c r="A49" s="117" t="s">
        <v>33</v>
      </c>
      <c r="L49" s="129"/>
    </row>
    <row r="50" spans="1:12" x14ac:dyDescent="0.2">
      <c r="A50" s="117" t="s">
        <v>169</v>
      </c>
      <c r="B50" s="322"/>
      <c r="C50" s="322"/>
      <c r="D50" s="322"/>
      <c r="E50" s="322"/>
      <c r="F50" s="117" t="s">
        <v>171</v>
      </c>
      <c r="I50" s="320"/>
      <c r="J50" s="321"/>
      <c r="K50" s="239"/>
      <c r="L50" s="129"/>
    </row>
    <row r="51" spans="1:12" x14ac:dyDescent="0.2">
      <c r="A51" s="117" t="s">
        <v>34</v>
      </c>
      <c r="K51" s="117"/>
      <c r="L51" s="129"/>
    </row>
    <row r="52" spans="1:12" x14ac:dyDescent="0.2">
      <c r="A52" s="117" t="s">
        <v>170</v>
      </c>
      <c r="C52" s="320"/>
      <c r="D52" s="320"/>
      <c r="K52" s="128" t="s">
        <v>168</v>
      </c>
      <c r="L52" s="129"/>
    </row>
    <row r="53" spans="1:12" x14ac:dyDescent="0.2">
      <c r="A53" s="117" t="s">
        <v>35</v>
      </c>
    </row>
    <row r="54" spans="1:12" x14ac:dyDescent="0.2">
      <c r="A54" s="117" t="s">
        <v>36</v>
      </c>
    </row>
    <row r="55" spans="1:12" x14ac:dyDescent="0.2">
      <c r="F55" s="117" t="s">
        <v>174</v>
      </c>
      <c r="H55" s="100"/>
      <c r="I55" s="246"/>
      <c r="J55" s="100"/>
      <c r="K55" s="100"/>
    </row>
    <row r="56" spans="1:12" x14ac:dyDescent="0.2">
      <c r="H56" s="117" t="s">
        <v>37</v>
      </c>
      <c r="I56" s="117"/>
    </row>
    <row r="57" spans="1:12" x14ac:dyDescent="0.2">
      <c r="F57" s="117" t="s">
        <v>172</v>
      </c>
      <c r="H57" s="323"/>
      <c r="I57" s="323"/>
      <c r="J57" s="323"/>
      <c r="K57" s="323"/>
    </row>
    <row r="58" spans="1:12" x14ac:dyDescent="0.2">
      <c r="A58" s="117" t="s">
        <v>285</v>
      </c>
    </row>
    <row r="59" spans="1:12" x14ac:dyDescent="0.2">
      <c r="A59" s="117" t="s">
        <v>38</v>
      </c>
      <c r="F59" s="117" t="s">
        <v>173</v>
      </c>
      <c r="H59" s="315"/>
      <c r="I59" s="315"/>
      <c r="J59" s="315"/>
      <c r="K59" s="315"/>
    </row>
    <row r="60" spans="1:12" ht="12" customHeight="1" x14ac:dyDescent="0.2"/>
  </sheetData>
  <sheetProtection algorithmName="SHA-512" hashValue="e6pIu/3uwiLpdMOf2WJrQfTZ8B8uGupg9xWsjsbVeQHgNP5Rkm/EXMrYyp0gf8oXaZTlG1P2vP9Q6jDnPZSctA==" saltValue="mNVa/n7ppWgAY2BY/NNcUw==" spinCount="100000" sheet="1" selectLockedCells="1"/>
  <mergeCells count="48">
    <mergeCell ref="A6:K6"/>
    <mergeCell ref="A7:K7"/>
    <mergeCell ref="D18:E18"/>
    <mergeCell ref="G18:H18"/>
    <mergeCell ref="I18:K18"/>
    <mergeCell ref="A18:C18"/>
    <mergeCell ref="D11:K11"/>
    <mergeCell ref="D12:K12"/>
    <mergeCell ref="B13:D13"/>
    <mergeCell ref="B14:D14"/>
    <mergeCell ref="D17:E17"/>
    <mergeCell ref="G17:H17"/>
    <mergeCell ref="I17:K17"/>
    <mergeCell ref="A21:C21"/>
    <mergeCell ref="D21:E21"/>
    <mergeCell ref="G21:H21"/>
    <mergeCell ref="I21:K21"/>
    <mergeCell ref="G19:H19"/>
    <mergeCell ref="I19:K19"/>
    <mergeCell ref="A20:C20"/>
    <mergeCell ref="D20:E20"/>
    <mergeCell ref="G20:H20"/>
    <mergeCell ref="I20:K20"/>
    <mergeCell ref="A19:C19"/>
    <mergeCell ref="D19:E19"/>
    <mergeCell ref="A23:C23"/>
    <mergeCell ref="D23:E23"/>
    <mergeCell ref="G23:H23"/>
    <mergeCell ref="I23:K23"/>
    <mergeCell ref="A22:C22"/>
    <mergeCell ref="D22:E22"/>
    <mergeCell ref="G22:H22"/>
    <mergeCell ref="I22:K22"/>
    <mergeCell ref="H38:K38"/>
    <mergeCell ref="H39:K39"/>
    <mergeCell ref="H40:J40"/>
    <mergeCell ref="B37:E37"/>
    <mergeCell ref="B38:E38"/>
    <mergeCell ref="B39:E39"/>
    <mergeCell ref="B40:C40"/>
    <mergeCell ref="H59:K59"/>
    <mergeCell ref="D41:E41"/>
    <mergeCell ref="D42:E42"/>
    <mergeCell ref="D43:E43"/>
    <mergeCell ref="I50:J50"/>
    <mergeCell ref="C52:D52"/>
    <mergeCell ref="B50:E50"/>
    <mergeCell ref="H57:K57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9"/>
  <sheetViews>
    <sheetView showGridLines="0" showZeros="0" zoomScaleNormal="100" workbookViewId="0">
      <selection activeCell="F23" sqref="F23"/>
    </sheetView>
  </sheetViews>
  <sheetFormatPr defaultColWidth="9.140625" defaultRowHeight="12.75" x14ac:dyDescent="0.2"/>
  <cols>
    <col min="1" max="2" width="10.7109375" style="129" customWidth="1"/>
    <col min="3" max="6" width="9.7109375" style="129" customWidth="1"/>
    <col min="7" max="7" width="14.7109375" style="129" customWidth="1"/>
    <col min="8" max="8" width="16.7109375" style="129" customWidth="1"/>
    <col min="9" max="16384" width="9.140625" style="129"/>
  </cols>
  <sheetData>
    <row r="1" spans="1:11" x14ac:dyDescent="0.2">
      <c r="A1" s="231" t="str">
        <f>'DHB-1'!B1</f>
        <v xml:space="preserve">RUN DATE:  </v>
      </c>
      <c r="B1" s="232">
        <f ca="1">'DHB-1'!C1</f>
        <v>43417</v>
      </c>
      <c r="H1" s="196" t="s">
        <v>253</v>
      </c>
    </row>
    <row r="2" spans="1:11" x14ac:dyDescent="0.2">
      <c r="A2" s="231"/>
      <c r="B2" s="232"/>
      <c r="H2" s="196"/>
    </row>
    <row r="3" spans="1:11" customFormat="1" x14ac:dyDescent="0.2">
      <c r="A3" s="361" t="s">
        <v>225</v>
      </c>
      <c r="B3" s="361"/>
      <c r="C3" s="361"/>
      <c r="D3" s="361"/>
      <c r="E3" s="361"/>
      <c r="F3" s="361"/>
      <c r="G3" s="361"/>
      <c r="H3" s="361"/>
      <c r="I3" s="273"/>
      <c r="J3" s="273"/>
      <c r="K3" s="273"/>
    </row>
    <row r="4" spans="1:11" customFormat="1" x14ac:dyDescent="0.2">
      <c r="A4" s="335" t="s">
        <v>245</v>
      </c>
      <c r="B4" s="335"/>
      <c r="C4" s="335"/>
      <c r="D4" s="335"/>
      <c r="E4" s="335"/>
      <c r="F4" s="335"/>
      <c r="G4" s="335"/>
      <c r="H4" s="335"/>
      <c r="I4" s="273"/>
      <c r="J4" s="273"/>
      <c r="K4" s="273"/>
    </row>
    <row r="5" spans="1:11" customFormat="1" x14ac:dyDescent="0.2">
      <c r="A5" s="361" t="s">
        <v>252</v>
      </c>
      <c r="B5" s="361"/>
      <c r="C5" s="361"/>
      <c r="D5" s="361"/>
      <c r="E5" s="361"/>
      <c r="F5" s="361"/>
      <c r="G5" s="361"/>
      <c r="H5" s="361"/>
      <c r="I5" s="273"/>
      <c r="K5" s="44"/>
    </row>
    <row r="6" spans="1:11" customFormat="1" x14ac:dyDescent="0.2">
      <c r="C6" s="94"/>
      <c r="D6" s="94"/>
      <c r="E6" s="31"/>
      <c r="F6" s="31"/>
      <c r="G6" s="70"/>
    </row>
    <row r="7" spans="1:11" customFormat="1" x14ac:dyDescent="0.2">
      <c r="A7" s="270" t="s">
        <v>221</v>
      </c>
      <c r="B7" s="271"/>
      <c r="C7" s="349">
        <f>Facesheet!D11</f>
        <v>0</v>
      </c>
      <c r="D7" s="350"/>
      <c r="E7" s="351"/>
      <c r="F7" s="73"/>
      <c r="G7" s="358" t="s">
        <v>227</v>
      </c>
      <c r="H7" s="358"/>
    </row>
    <row r="8" spans="1:11" customFormat="1" x14ac:dyDescent="0.2">
      <c r="A8" s="270" t="s">
        <v>204</v>
      </c>
      <c r="B8" s="271"/>
      <c r="C8" s="352">
        <f>Facesheet!D18</f>
        <v>0</v>
      </c>
      <c r="D8" s="353"/>
      <c r="E8" s="354"/>
      <c r="F8" s="162"/>
      <c r="G8" s="270" t="s">
        <v>222</v>
      </c>
      <c r="H8" s="301">
        <f>Facesheet!E15</f>
        <v>0</v>
      </c>
    </row>
    <row r="9" spans="1:11" customFormat="1" x14ac:dyDescent="0.2">
      <c r="A9" s="270" t="s">
        <v>220</v>
      </c>
      <c r="B9" s="271"/>
      <c r="C9" s="352">
        <f>Facesheet!A18</f>
        <v>0</v>
      </c>
      <c r="D9" s="353"/>
      <c r="E9" s="354"/>
      <c r="F9" s="162"/>
      <c r="G9" s="270" t="s">
        <v>223</v>
      </c>
      <c r="H9" s="301">
        <f>Facesheet!H15</f>
        <v>0</v>
      </c>
    </row>
    <row r="10" spans="1:11" x14ac:dyDescent="0.2">
      <c r="A10" s="198"/>
      <c r="B10" s="198"/>
      <c r="C10" s="198"/>
      <c r="D10" s="199"/>
      <c r="E10" s="198"/>
      <c r="F10" s="198"/>
      <c r="G10" s="198"/>
      <c r="H10" s="198"/>
    </row>
    <row r="12" spans="1:11" x14ac:dyDescent="0.2">
      <c r="A12" s="370" t="str">
        <f>IF(Facesheet!J4="X","PER FACESHEET MEDICAID REIMBURSEMENT STATUS","")</f>
        <v/>
      </c>
      <c r="B12" s="370"/>
      <c r="C12" s="370"/>
      <c r="D12" s="370"/>
      <c r="E12" s="370"/>
      <c r="F12" s="275" t="s">
        <v>247</v>
      </c>
    </row>
    <row r="13" spans="1:11" x14ac:dyDescent="0.2">
      <c r="A13" s="370" t="str">
        <f>IF(Facesheet!J4="X", "THIS SCHEDULE NOT APPLICABLE. SEE DHB-9.","")</f>
        <v/>
      </c>
      <c r="B13" s="370"/>
      <c r="C13" s="370"/>
      <c r="D13" s="370"/>
      <c r="E13" s="370"/>
      <c r="F13" s="197" t="s">
        <v>84</v>
      </c>
    </row>
    <row r="14" spans="1:11" x14ac:dyDescent="0.2">
      <c r="F14" s="200"/>
      <c r="G14" s="201"/>
      <c r="H14" s="197"/>
    </row>
    <row r="15" spans="1:11" x14ac:dyDescent="0.2">
      <c r="A15" s="129" t="s">
        <v>138</v>
      </c>
      <c r="F15" s="202">
        <f>'DHB-1'!I18</f>
        <v>0</v>
      </c>
      <c r="G15" s="203"/>
      <c r="H15" s="197"/>
    </row>
    <row r="16" spans="1:11" x14ac:dyDescent="0.2">
      <c r="F16" s="204"/>
      <c r="G16" s="203"/>
      <c r="H16" s="197"/>
    </row>
    <row r="17" spans="1:8" x14ac:dyDescent="0.2">
      <c r="A17" s="129" t="s">
        <v>139</v>
      </c>
      <c r="F17" s="202">
        <f>'DHB-4'!F21</f>
        <v>0</v>
      </c>
      <c r="G17" s="203"/>
      <c r="H17" s="197"/>
    </row>
    <row r="18" spans="1:8" x14ac:dyDescent="0.2">
      <c r="F18" s="204"/>
      <c r="G18" s="203"/>
      <c r="H18" s="197"/>
    </row>
    <row r="19" spans="1:8" x14ac:dyDescent="0.2">
      <c r="A19" s="290" t="s">
        <v>274</v>
      </c>
      <c r="F19" s="202">
        <f>'DHB-4'!F23</f>
        <v>0</v>
      </c>
      <c r="G19" s="203"/>
      <c r="H19" s="197"/>
    </row>
    <row r="20" spans="1:8" x14ac:dyDescent="0.2">
      <c r="F20" s="204"/>
      <c r="G20" s="203"/>
      <c r="H20" s="197"/>
    </row>
    <row r="21" spans="1:8" x14ac:dyDescent="0.2">
      <c r="A21" s="129" t="s">
        <v>140</v>
      </c>
      <c r="F21" s="202">
        <f>+'DHB-4'!F27</f>
        <v>0</v>
      </c>
      <c r="G21" s="203"/>
      <c r="H21" s="197"/>
    </row>
    <row r="22" spans="1:8" x14ac:dyDescent="0.2">
      <c r="F22" s="200"/>
      <c r="G22" s="203"/>
      <c r="H22" s="197"/>
    </row>
    <row r="23" spans="1:8" x14ac:dyDescent="0.2">
      <c r="A23" s="129" t="s">
        <v>141</v>
      </c>
      <c r="F23" s="83"/>
      <c r="G23" s="203"/>
      <c r="H23" s="197"/>
    </row>
    <row r="24" spans="1:8" x14ac:dyDescent="0.2">
      <c r="G24" s="200"/>
      <c r="H24" s="197"/>
    </row>
    <row r="25" spans="1:8" x14ac:dyDescent="0.2">
      <c r="A25" s="129" t="s">
        <v>142</v>
      </c>
      <c r="G25" s="205">
        <f>SUM(F15:F23)</f>
        <v>0</v>
      </c>
      <c r="H25" s="197"/>
    </row>
    <row r="26" spans="1:8" x14ac:dyDescent="0.2">
      <c r="G26" s="206"/>
      <c r="H26" s="197"/>
    </row>
    <row r="27" spans="1:8" x14ac:dyDescent="0.2">
      <c r="A27" s="129" t="s">
        <v>143</v>
      </c>
      <c r="G27" s="253"/>
      <c r="H27" s="197"/>
    </row>
    <row r="28" spans="1:8" x14ac:dyDescent="0.2">
      <c r="G28" s="207"/>
      <c r="H28" s="197"/>
    </row>
    <row r="29" spans="1:8" x14ac:dyDescent="0.2">
      <c r="A29" s="129" t="s">
        <v>144</v>
      </c>
      <c r="G29" s="205">
        <f>G25*G27</f>
        <v>0</v>
      </c>
      <c r="H29" s="197"/>
    </row>
    <row r="30" spans="1:8" x14ac:dyDescent="0.2">
      <c r="G30" s="206"/>
      <c r="H30" s="213" t="s">
        <v>254</v>
      </c>
    </row>
    <row r="31" spans="1:8" x14ac:dyDescent="0.2">
      <c r="A31" s="129" t="s">
        <v>145</v>
      </c>
      <c r="G31" s="208">
        <f>+'DHB-4'!G45+'DHB-4'!G51</f>
        <v>0</v>
      </c>
      <c r="H31" s="213" t="s">
        <v>255</v>
      </c>
    </row>
    <row r="32" spans="1:8" x14ac:dyDescent="0.2">
      <c r="G32" s="209"/>
      <c r="H32" s="197"/>
    </row>
    <row r="33" spans="1:8" x14ac:dyDescent="0.2">
      <c r="A33" s="129" t="s">
        <v>146</v>
      </c>
      <c r="G33" s="208">
        <f>IF(G31&gt;G29,G31,G29)</f>
        <v>0</v>
      </c>
      <c r="H33" s="210" t="str">
        <f>IF(G33=0,"",IF(G33=G31,"Cost Settlement","PPS"))</f>
        <v/>
      </c>
    </row>
    <row r="34" spans="1:8" x14ac:dyDescent="0.2">
      <c r="G34" s="209"/>
      <c r="H34" s="197"/>
    </row>
    <row r="35" spans="1:8" x14ac:dyDescent="0.2">
      <c r="A35" s="129" t="s">
        <v>147</v>
      </c>
      <c r="G35" s="208">
        <f>ROUND('DHB-5'!E44,0)</f>
        <v>0</v>
      </c>
      <c r="H35" s="211" t="s">
        <v>236</v>
      </c>
    </row>
    <row r="36" spans="1:8" x14ac:dyDescent="0.2">
      <c r="G36" s="209"/>
      <c r="H36" s="212"/>
    </row>
    <row r="37" spans="1:8" x14ac:dyDescent="0.2">
      <c r="A37" s="129" t="s">
        <v>154</v>
      </c>
      <c r="G37" s="208">
        <f>G33-G35</f>
        <v>0</v>
      </c>
      <c r="H37" s="213" t="s">
        <v>155</v>
      </c>
    </row>
    <row r="38" spans="1:8" x14ac:dyDescent="0.2">
      <c r="G38" s="214"/>
      <c r="H38" s="212"/>
    </row>
    <row r="39" spans="1:8" x14ac:dyDescent="0.2">
      <c r="A39" s="1" t="s">
        <v>98</v>
      </c>
      <c r="G39" s="215"/>
      <c r="H39" s="212"/>
    </row>
    <row r="40" spans="1:8" x14ac:dyDescent="0.2">
      <c r="G40" s="214"/>
      <c r="H40" s="212"/>
    </row>
    <row r="41" spans="1:8" x14ac:dyDescent="0.2">
      <c r="A41" s="129" t="s">
        <v>148</v>
      </c>
      <c r="G41" s="214"/>
    </row>
    <row r="43" spans="1:8" x14ac:dyDescent="0.2">
      <c r="A43" s="212"/>
    </row>
    <row r="44" spans="1:8" x14ac:dyDescent="0.2">
      <c r="A44" s="212"/>
    </row>
    <row r="45" spans="1:8" x14ac:dyDescent="0.2">
      <c r="A45" s="212"/>
    </row>
    <row r="46" spans="1:8" x14ac:dyDescent="0.2">
      <c r="A46" s="212"/>
    </row>
    <row r="47" spans="1:8" x14ac:dyDescent="0.2">
      <c r="A47" s="117" t="str">
        <f>Facesheet!A58</f>
        <v>DHB-RHC (10/2018)</v>
      </c>
    </row>
    <row r="48" spans="1:8" x14ac:dyDescent="0.2">
      <c r="A48" s="117" t="str">
        <f>Facesheet!A59</f>
        <v>Audit Section</v>
      </c>
    </row>
    <row r="49" spans="1:8" x14ac:dyDescent="0.2">
      <c r="A49" s="371" t="s">
        <v>186</v>
      </c>
      <c r="B49" s="372"/>
      <c r="C49" s="372"/>
      <c r="D49" s="372"/>
      <c r="E49" s="372"/>
      <c r="F49" s="372"/>
      <c r="G49" s="372"/>
      <c r="H49" s="372"/>
    </row>
  </sheetData>
  <sheetProtection algorithmName="SHA-512" hashValue="FW4dpSfPpH0CGByl+BzSYyO0YQnfU/4jfxwfEjI72SJ4T5UPXjn4k8rtEZlSxbsA7LJAbhMdETzTtSKZA0v00A==" saltValue="fhg/ySFAZEsKCAHC2Cqqsw==" spinCount="100000" sheet="1" selectLockedCells="1"/>
  <mergeCells count="10">
    <mergeCell ref="A12:E12"/>
    <mergeCell ref="A13:E13"/>
    <mergeCell ref="C9:E9"/>
    <mergeCell ref="A4:H4"/>
    <mergeCell ref="A49:H49"/>
    <mergeCell ref="A3:H3"/>
    <mergeCell ref="A5:H5"/>
    <mergeCell ref="C7:E7"/>
    <mergeCell ref="G7:H7"/>
    <mergeCell ref="C8:E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0"/>
  <sheetViews>
    <sheetView showGridLines="0" showZeros="0" zoomScaleNormal="100" workbookViewId="0">
      <selection activeCell="G27" sqref="G27"/>
    </sheetView>
  </sheetViews>
  <sheetFormatPr defaultRowHeight="12.75" x14ac:dyDescent="0.2"/>
  <cols>
    <col min="1" max="2" width="10.7109375" style="129" customWidth="1"/>
    <col min="3" max="6" width="9.7109375" style="129" customWidth="1"/>
    <col min="7" max="7" width="14.7109375" style="129" customWidth="1"/>
    <col min="8" max="8" width="16.7109375" style="129" customWidth="1"/>
    <col min="9" max="256" width="9.140625" style="129"/>
    <col min="257" max="257" width="10.28515625" style="129" customWidth="1"/>
    <col min="258" max="258" width="11.7109375" style="129" customWidth="1"/>
    <col min="259" max="260" width="7.7109375" style="129" customWidth="1"/>
    <col min="261" max="261" width="9.140625" style="129"/>
    <col min="262" max="262" width="9.28515625" style="129" customWidth="1"/>
    <col min="263" max="263" width="14" style="129" customWidth="1"/>
    <col min="264" max="264" width="12.7109375" style="129" customWidth="1"/>
    <col min="265" max="512" width="9.140625" style="129"/>
    <col min="513" max="513" width="10.28515625" style="129" customWidth="1"/>
    <col min="514" max="514" width="11.7109375" style="129" customWidth="1"/>
    <col min="515" max="516" width="7.7109375" style="129" customWidth="1"/>
    <col min="517" max="517" width="9.140625" style="129"/>
    <col min="518" max="518" width="9.28515625" style="129" customWidth="1"/>
    <col min="519" max="519" width="14" style="129" customWidth="1"/>
    <col min="520" max="520" width="12.7109375" style="129" customWidth="1"/>
    <col min="521" max="768" width="9.140625" style="129"/>
    <col min="769" max="769" width="10.28515625" style="129" customWidth="1"/>
    <col min="770" max="770" width="11.7109375" style="129" customWidth="1"/>
    <col min="771" max="772" width="7.7109375" style="129" customWidth="1"/>
    <col min="773" max="773" width="9.140625" style="129"/>
    <col min="774" max="774" width="9.28515625" style="129" customWidth="1"/>
    <col min="775" max="775" width="14" style="129" customWidth="1"/>
    <col min="776" max="776" width="12.7109375" style="129" customWidth="1"/>
    <col min="777" max="1024" width="9.140625" style="129"/>
    <col min="1025" max="1025" width="10.28515625" style="129" customWidth="1"/>
    <col min="1026" max="1026" width="11.7109375" style="129" customWidth="1"/>
    <col min="1027" max="1028" width="7.7109375" style="129" customWidth="1"/>
    <col min="1029" max="1029" width="9.140625" style="129"/>
    <col min="1030" max="1030" width="9.28515625" style="129" customWidth="1"/>
    <col min="1031" max="1031" width="14" style="129" customWidth="1"/>
    <col min="1032" max="1032" width="12.7109375" style="129" customWidth="1"/>
    <col min="1033" max="1280" width="9.140625" style="129"/>
    <col min="1281" max="1281" width="10.28515625" style="129" customWidth="1"/>
    <col min="1282" max="1282" width="11.7109375" style="129" customWidth="1"/>
    <col min="1283" max="1284" width="7.7109375" style="129" customWidth="1"/>
    <col min="1285" max="1285" width="9.140625" style="129"/>
    <col min="1286" max="1286" width="9.28515625" style="129" customWidth="1"/>
    <col min="1287" max="1287" width="14" style="129" customWidth="1"/>
    <col min="1288" max="1288" width="12.7109375" style="129" customWidth="1"/>
    <col min="1289" max="1536" width="9.140625" style="129"/>
    <col min="1537" max="1537" width="10.28515625" style="129" customWidth="1"/>
    <col min="1538" max="1538" width="11.7109375" style="129" customWidth="1"/>
    <col min="1539" max="1540" width="7.7109375" style="129" customWidth="1"/>
    <col min="1541" max="1541" width="9.140625" style="129"/>
    <col min="1542" max="1542" width="9.28515625" style="129" customWidth="1"/>
    <col min="1543" max="1543" width="14" style="129" customWidth="1"/>
    <col min="1544" max="1544" width="12.7109375" style="129" customWidth="1"/>
    <col min="1545" max="1792" width="9.140625" style="129"/>
    <col min="1793" max="1793" width="10.28515625" style="129" customWidth="1"/>
    <col min="1794" max="1794" width="11.7109375" style="129" customWidth="1"/>
    <col min="1795" max="1796" width="7.7109375" style="129" customWidth="1"/>
    <col min="1797" max="1797" width="9.140625" style="129"/>
    <col min="1798" max="1798" width="9.28515625" style="129" customWidth="1"/>
    <col min="1799" max="1799" width="14" style="129" customWidth="1"/>
    <col min="1800" max="1800" width="12.7109375" style="129" customWidth="1"/>
    <col min="1801" max="2048" width="9.140625" style="129"/>
    <col min="2049" max="2049" width="10.28515625" style="129" customWidth="1"/>
    <col min="2050" max="2050" width="11.7109375" style="129" customWidth="1"/>
    <col min="2051" max="2052" width="7.7109375" style="129" customWidth="1"/>
    <col min="2053" max="2053" width="9.140625" style="129"/>
    <col min="2054" max="2054" width="9.28515625" style="129" customWidth="1"/>
    <col min="2055" max="2055" width="14" style="129" customWidth="1"/>
    <col min="2056" max="2056" width="12.7109375" style="129" customWidth="1"/>
    <col min="2057" max="2304" width="9.140625" style="129"/>
    <col min="2305" max="2305" width="10.28515625" style="129" customWidth="1"/>
    <col min="2306" max="2306" width="11.7109375" style="129" customWidth="1"/>
    <col min="2307" max="2308" width="7.7109375" style="129" customWidth="1"/>
    <col min="2309" max="2309" width="9.140625" style="129"/>
    <col min="2310" max="2310" width="9.28515625" style="129" customWidth="1"/>
    <col min="2311" max="2311" width="14" style="129" customWidth="1"/>
    <col min="2312" max="2312" width="12.7109375" style="129" customWidth="1"/>
    <col min="2313" max="2560" width="9.140625" style="129"/>
    <col min="2561" max="2561" width="10.28515625" style="129" customWidth="1"/>
    <col min="2562" max="2562" width="11.7109375" style="129" customWidth="1"/>
    <col min="2563" max="2564" width="7.7109375" style="129" customWidth="1"/>
    <col min="2565" max="2565" width="9.140625" style="129"/>
    <col min="2566" max="2566" width="9.28515625" style="129" customWidth="1"/>
    <col min="2567" max="2567" width="14" style="129" customWidth="1"/>
    <col min="2568" max="2568" width="12.7109375" style="129" customWidth="1"/>
    <col min="2569" max="2816" width="9.140625" style="129"/>
    <col min="2817" max="2817" width="10.28515625" style="129" customWidth="1"/>
    <col min="2818" max="2818" width="11.7109375" style="129" customWidth="1"/>
    <col min="2819" max="2820" width="7.7109375" style="129" customWidth="1"/>
    <col min="2821" max="2821" width="9.140625" style="129"/>
    <col min="2822" max="2822" width="9.28515625" style="129" customWidth="1"/>
    <col min="2823" max="2823" width="14" style="129" customWidth="1"/>
    <col min="2824" max="2824" width="12.7109375" style="129" customWidth="1"/>
    <col min="2825" max="3072" width="9.140625" style="129"/>
    <col min="3073" max="3073" width="10.28515625" style="129" customWidth="1"/>
    <col min="3074" max="3074" width="11.7109375" style="129" customWidth="1"/>
    <col min="3075" max="3076" width="7.7109375" style="129" customWidth="1"/>
    <col min="3077" max="3077" width="9.140625" style="129"/>
    <col min="3078" max="3078" width="9.28515625" style="129" customWidth="1"/>
    <col min="3079" max="3079" width="14" style="129" customWidth="1"/>
    <col min="3080" max="3080" width="12.7109375" style="129" customWidth="1"/>
    <col min="3081" max="3328" width="9.140625" style="129"/>
    <col min="3329" max="3329" width="10.28515625" style="129" customWidth="1"/>
    <col min="3330" max="3330" width="11.7109375" style="129" customWidth="1"/>
    <col min="3331" max="3332" width="7.7109375" style="129" customWidth="1"/>
    <col min="3333" max="3333" width="9.140625" style="129"/>
    <col min="3334" max="3334" width="9.28515625" style="129" customWidth="1"/>
    <col min="3335" max="3335" width="14" style="129" customWidth="1"/>
    <col min="3336" max="3336" width="12.7109375" style="129" customWidth="1"/>
    <col min="3337" max="3584" width="9.140625" style="129"/>
    <col min="3585" max="3585" width="10.28515625" style="129" customWidth="1"/>
    <col min="3586" max="3586" width="11.7109375" style="129" customWidth="1"/>
    <col min="3587" max="3588" width="7.7109375" style="129" customWidth="1"/>
    <col min="3589" max="3589" width="9.140625" style="129"/>
    <col min="3590" max="3590" width="9.28515625" style="129" customWidth="1"/>
    <col min="3591" max="3591" width="14" style="129" customWidth="1"/>
    <col min="3592" max="3592" width="12.7109375" style="129" customWidth="1"/>
    <col min="3593" max="3840" width="9.140625" style="129"/>
    <col min="3841" max="3841" width="10.28515625" style="129" customWidth="1"/>
    <col min="3842" max="3842" width="11.7109375" style="129" customWidth="1"/>
    <col min="3843" max="3844" width="7.7109375" style="129" customWidth="1"/>
    <col min="3845" max="3845" width="9.140625" style="129"/>
    <col min="3846" max="3846" width="9.28515625" style="129" customWidth="1"/>
    <col min="3847" max="3847" width="14" style="129" customWidth="1"/>
    <col min="3848" max="3848" width="12.7109375" style="129" customWidth="1"/>
    <col min="3849" max="4096" width="9.140625" style="129"/>
    <col min="4097" max="4097" width="10.28515625" style="129" customWidth="1"/>
    <col min="4098" max="4098" width="11.7109375" style="129" customWidth="1"/>
    <col min="4099" max="4100" width="7.7109375" style="129" customWidth="1"/>
    <col min="4101" max="4101" width="9.140625" style="129"/>
    <col min="4102" max="4102" width="9.28515625" style="129" customWidth="1"/>
    <col min="4103" max="4103" width="14" style="129" customWidth="1"/>
    <col min="4104" max="4104" width="12.7109375" style="129" customWidth="1"/>
    <col min="4105" max="4352" width="9.140625" style="129"/>
    <col min="4353" max="4353" width="10.28515625" style="129" customWidth="1"/>
    <col min="4354" max="4354" width="11.7109375" style="129" customWidth="1"/>
    <col min="4355" max="4356" width="7.7109375" style="129" customWidth="1"/>
    <col min="4357" max="4357" width="9.140625" style="129"/>
    <col min="4358" max="4358" width="9.28515625" style="129" customWidth="1"/>
    <col min="4359" max="4359" width="14" style="129" customWidth="1"/>
    <col min="4360" max="4360" width="12.7109375" style="129" customWidth="1"/>
    <col min="4361" max="4608" width="9.140625" style="129"/>
    <col min="4609" max="4609" width="10.28515625" style="129" customWidth="1"/>
    <col min="4610" max="4610" width="11.7109375" style="129" customWidth="1"/>
    <col min="4611" max="4612" width="7.7109375" style="129" customWidth="1"/>
    <col min="4613" max="4613" width="9.140625" style="129"/>
    <col min="4614" max="4614" width="9.28515625" style="129" customWidth="1"/>
    <col min="4615" max="4615" width="14" style="129" customWidth="1"/>
    <col min="4616" max="4616" width="12.7109375" style="129" customWidth="1"/>
    <col min="4617" max="4864" width="9.140625" style="129"/>
    <col min="4865" max="4865" width="10.28515625" style="129" customWidth="1"/>
    <col min="4866" max="4866" width="11.7109375" style="129" customWidth="1"/>
    <col min="4867" max="4868" width="7.7109375" style="129" customWidth="1"/>
    <col min="4869" max="4869" width="9.140625" style="129"/>
    <col min="4870" max="4870" width="9.28515625" style="129" customWidth="1"/>
    <col min="4871" max="4871" width="14" style="129" customWidth="1"/>
    <col min="4872" max="4872" width="12.7109375" style="129" customWidth="1"/>
    <col min="4873" max="5120" width="9.140625" style="129"/>
    <col min="5121" max="5121" width="10.28515625" style="129" customWidth="1"/>
    <col min="5122" max="5122" width="11.7109375" style="129" customWidth="1"/>
    <col min="5123" max="5124" width="7.7109375" style="129" customWidth="1"/>
    <col min="5125" max="5125" width="9.140625" style="129"/>
    <col min="5126" max="5126" width="9.28515625" style="129" customWidth="1"/>
    <col min="5127" max="5127" width="14" style="129" customWidth="1"/>
    <col min="5128" max="5128" width="12.7109375" style="129" customWidth="1"/>
    <col min="5129" max="5376" width="9.140625" style="129"/>
    <col min="5377" max="5377" width="10.28515625" style="129" customWidth="1"/>
    <col min="5378" max="5378" width="11.7109375" style="129" customWidth="1"/>
    <col min="5379" max="5380" width="7.7109375" style="129" customWidth="1"/>
    <col min="5381" max="5381" width="9.140625" style="129"/>
    <col min="5382" max="5382" width="9.28515625" style="129" customWidth="1"/>
    <col min="5383" max="5383" width="14" style="129" customWidth="1"/>
    <col min="5384" max="5384" width="12.7109375" style="129" customWidth="1"/>
    <col min="5385" max="5632" width="9.140625" style="129"/>
    <col min="5633" max="5633" width="10.28515625" style="129" customWidth="1"/>
    <col min="5634" max="5634" width="11.7109375" style="129" customWidth="1"/>
    <col min="5635" max="5636" width="7.7109375" style="129" customWidth="1"/>
    <col min="5637" max="5637" width="9.140625" style="129"/>
    <col min="5638" max="5638" width="9.28515625" style="129" customWidth="1"/>
    <col min="5639" max="5639" width="14" style="129" customWidth="1"/>
    <col min="5640" max="5640" width="12.7109375" style="129" customWidth="1"/>
    <col min="5641" max="5888" width="9.140625" style="129"/>
    <col min="5889" max="5889" width="10.28515625" style="129" customWidth="1"/>
    <col min="5890" max="5890" width="11.7109375" style="129" customWidth="1"/>
    <col min="5891" max="5892" width="7.7109375" style="129" customWidth="1"/>
    <col min="5893" max="5893" width="9.140625" style="129"/>
    <col min="5894" max="5894" width="9.28515625" style="129" customWidth="1"/>
    <col min="5895" max="5895" width="14" style="129" customWidth="1"/>
    <col min="5896" max="5896" width="12.7109375" style="129" customWidth="1"/>
    <col min="5897" max="6144" width="9.140625" style="129"/>
    <col min="6145" max="6145" width="10.28515625" style="129" customWidth="1"/>
    <col min="6146" max="6146" width="11.7109375" style="129" customWidth="1"/>
    <col min="6147" max="6148" width="7.7109375" style="129" customWidth="1"/>
    <col min="6149" max="6149" width="9.140625" style="129"/>
    <col min="6150" max="6150" width="9.28515625" style="129" customWidth="1"/>
    <col min="6151" max="6151" width="14" style="129" customWidth="1"/>
    <col min="6152" max="6152" width="12.7109375" style="129" customWidth="1"/>
    <col min="6153" max="6400" width="9.140625" style="129"/>
    <col min="6401" max="6401" width="10.28515625" style="129" customWidth="1"/>
    <col min="6402" max="6402" width="11.7109375" style="129" customWidth="1"/>
    <col min="6403" max="6404" width="7.7109375" style="129" customWidth="1"/>
    <col min="6405" max="6405" width="9.140625" style="129"/>
    <col min="6406" max="6406" width="9.28515625" style="129" customWidth="1"/>
    <col min="6407" max="6407" width="14" style="129" customWidth="1"/>
    <col min="6408" max="6408" width="12.7109375" style="129" customWidth="1"/>
    <col min="6409" max="6656" width="9.140625" style="129"/>
    <col min="6657" max="6657" width="10.28515625" style="129" customWidth="1"/>
    <col min="6658" max="6658" width="11.7109375" style="129" customWidth="1"/>
    <col min="6659" max="6660" width="7.7109375" style="129" customWidth="1"/>
    <col min="6661" max="6661" width="9.140625" style="129"/>
    <col min="6662" max="6662" width="9.28515625" style="129" customWidth="1"/>
    <col min="6663" max="6663" width="14" style="129" customWidth="1"/>
    <col min="6664" max="6664" width="12.7109375" style="129" customWidth="1"/>
    <col min="6665" max="6912" width="9.140625" style="129"/>
    <col min="6913" max="6913" width="10.28515625" style="129" customWidth="1"/>
    <col min="6914" max="6914" width="11.7109375" style="129" customWidth="1"/>
    <col min="6915" max="6916" width="7.7109375" style="129" customWidth="1"/>
    <col min="6917" max="6917" width="9.140625" style="129"/>
    <col min="6918" max="6918" width="9.28515625" style="129" customWidth="1"/>
    <col min="6919" max="6919" width="14" style="129" customWidth="1"/>
    <col min="6920" max="6920" width="12.7109375" style="129" customWidth="1"/>
    <col min="6921" max="7168" width="9.140625" style="129"/>
    <col min="7169" max="7169" width="10.28515625" style="129" customWidth="1"/>
    <col min="7170" max="7170" width="11.7109375" style="129" customWidth="1"/>
    <col min="7171" max="7172" width="7.7109375" style="129" customWidth="1"/>
    <col min="7173" max="7173" width="9.140625" style="129"/>
    <col min="7174" max="7174" width="9.28515625" style="129" customWidth="1"/>
    <col min="7175" max="7175" width="14" style="129" customWidth="1"/>
    <col min="7176" max="7176" width="12.7109375" style="129" customWidth="1"/>
    <col min="7177" max="7424" width="9.140625" style="129"/>
    <col min="7425" max="7425" width="10.28515625" style="129" customWidth="1"/>
    <col min="7426" max="7426" width="11.7109375" style="129" customWidth="1"/>
    <col min="7427" max="7428" width="7.7109375" style="129" customWidth="1"/>
    <col min="7429" max="7429" width="9.140625" style="129"/>
    <col min="7430" max="7430" width="9.28515625" style="129" customWidth="1"/>
    <col min="7431" max="7431" width="14" style="129" customWidth="1"/>
    <col min="7432" max="7432" width="12.7109375" style="129" customWidth="1"/>
    <col min="7433" max="7680" width="9.140625" style="129"/>
    <col min="7681" max="7681" width="10.28515625" style="129" customWidth="1"/>
    <col min="7682" max="7682" width="11.7109375" style="129" customWidth="1"/>
    <col min="7683" max="7684" width="7.7109375" style="129" customWidth="1"/>
    <col min="7685" max="7685" width="9.140625" style="129"/>
    <col min="7686" max="7686" width="9.28515625" style="129" customWidth="1"/>
    <col min="7687" max="7687" width="14" style="129" customWidth="1"/>
    <col min="7688" max="7688" width="12.7109375" style="129" customWidth="1"/>
    <col min="7689" max="7936" width="9.140625" style="129"/>
    <col min="7937" max="7937" width="10.28515625" style="129" customWidth="1"/>
    <col min="7938" max="7938" width="11.7109375" style="129" customWidth="1"/>
    <col min="7939" max="7940" width="7.7109375" style="129" customWidth="1"/>
    <col min="7941" max="7941" width="9.140625" style="129"/>
    <col min="7942" max="7942" width="9.28515625" style="129" customWidth="1"/>
    <col min="7943" max="7943" width="14" style="129" customWidth="1"/>
    <col min="7944" max="7944" width="12.7109375" style="129" customWidth="1"/>
    <col min="7945" max="8192" width="9.140625" style="129"/>
    <col min="8193" max="8193" width="10.28515625" style="129" customWidth="1"/>
    <col min="8194" max="8194" width="11.7109375" style="129" customWidth="1"/>
    <col min="8195" max="8196" width="7.7109375" style="129" customWidth="1"/>
    <col min="8197" max="8197" width="9.140625" style="129"/>
    <col min="8198" max="8198" width="9.28515625" style="129" customWidth="1"/>
    <col min="8199" max="8199" width="14" style="129" customWidth="1"/>
    <col min="8200" max="8200" width="12.7109375" style="129" customWidth="1"/>
    <col min="8201" max="8448" width="9.140625" style="129"/>
    <col min="8449" max="8449" width="10.28515625" style="129" customWidth="1"/>
    <col min="8450" max="8450" width="11.7109375" style="129" customWidth="1"/>
    <col min="8451" max="8452" width="7.7109375" style="129" customWidth="1"/>
    <col min="8453" max="8453" width="9.140625" style="129"/>
    <col min="8454" max="8454" width="9.28515625" style="129" customWidth="1"/>
    <col min="8455" max="8455" width="14" style="129" customWidth="1"/>
    <col min="8456" max="8456" width="12.7109375" style="129" customWidth="1"/>
    <col min="8457" max="8704" width="9.140625" style="129"/>
    <col min="8705" max="8705" width="10.28515625" style="129" customWidth="1"/>
    <col min="8706" max="8706" width="11.7109375" style="129" customWidth="1"/>
    <col min="8707" max="8708" width="7.7109375" style="129" customWidth="1"/>
    <col min="8709" max="8709" width="9.140625" style="129"/>
    <col min="8710" max="8710" width="9.28515625" style="129" customWidth="1"/>
    <col min="8711" max="8711" width="14" style="129" customWidth="1"/>
    <col min="8712" max="8712" width="12.7109375" style="129" customWidth="1"/>
    <col min="8713" max="8960" width="9.140625" style="129"/>
    <col min="8961" max="8961" width="10.28515625" style="129" customWidth="1"/>
    <col min="8962" max="8962" width="11.7109375" style="129" customWidth="1"/>
    <col min="8963" max="8964" width="7.7109375" style="129" customWidth="1"/>
    <col min="8965" max="8965" width="9.140625" style="129"/>
    <col min="8966" max="8966" width="9.28515625" style="129" customWidth="1"/>
    <col min="8967" max="8967" width="14" style="129" customWidth="1"/>
    <col min="8968" max="8968" width="12.7109375" style="129" customWidth="1"/>
    <col min="8969" max="9216" width="9.140625" style="129"/>
    <col min="9217" max="9217" width="10.28515625" style="129" customWidth="1"/>
    <col min="9218" max="9218" width="11.7109375" style="129" customWidth="1"/>
    <col min="9219" max="9220" width="7.7109375" style="129" customWidth="1"/>
    <col min="9221" max="9221" width="9.140625" style="129"/>
    <col min="9222" max="9222" width="9.28515625" style="129" customWidth="1"/>
    <col min="9223" max="9223" width="14" style="129" customWidth="1"/>
    <col min="9224" max="9224" width="12.7109375" style="129" customWidth="1"/>
    <col min="9225" max="9472" width="9.140625" style="129"/>
    <col min="9473" max="9473" width="10.28515625" style="129" customWidth="1"/>
    <col min="9474" max="9474" width="11.7109375" style="129" customWidth="1"/>
    <col min="9475" max="9476" width="7.7109375" style="129" customWidth="1"/>
    <col min="9477" max="9477" width="9.140625" style="129"/>
    <col min="9478" max="9478" width="9.28515625" style="129" customWidth="1"/>
    <col min="9479" max="9479" width="14" style="129" customWidth="1"/>
    <col min="9480" max="9480" width="12.7109375" style="129" customWidth="1"/>
    <col min="9481" max="9728" width="9.140625" style="129"/>
    <col min="9729" max="9729" width="10.28515625" style="129" customWidth="1"/>
    <col min="9730" max="9730" width="11.7109375" style="129" customWidth="1"/>
    <col min="9731" max="9732" width="7.7109375" style="129" customWidth="1"/>
    <col min="9733" max="9733" width="9.140625" style="129"/>
    <col min="9734" max="9734" width="9.28515625" style="129" customWidth="1"/>
    <col min="9735" max="9735" width="14" style="129" customWidth="1"/>
    <col min="9736" max="9736" width="12.7109375" style="129" customWidth="1"/>
    <col min="9737" max="9984" width="9.140625" style="129"/>
    <col min="9985" max="9985" width="10.28515625" style="129" customWidth="1"/>
    <col min="9986" max="9986" width="11.7109375" style="129" customWidth="1"/>
    <col min="9987" max="9988" width="7.7109375" style="129" customWidth="1"/>
    <col min="9989" max="9989" width="9.140625" style="129"/>
    <col min="9990" max="9990" width="9.28515625" style="129" customWidth="1"/>
    <col min="9991" max="9991" width="14" style="129" customWidth="1"/>
    <col min="9992" max="9992" width="12.7109375" style="129" customWidth="1"/>
    <col min="9993" max="10240" width="9.140625" style="129"/>
    <col min="10241" max="10241" width="10.28515625" style="129" customWidth="1"/>
    <col min="10242" max="10242" width="11.7109375" style="129" customWidth="1"/>
    <col min="10243" max="10244" width="7.7109375" style="129" customWidth="1"/>
    <col min="10245" max="10245" width="9.140625" style="129"/>
    <col min="10246" max="10246" width="9.28515625" style="129" customWidth="1"/>
    <col min="10247" max="10247" width="14" style="129" customWidth="1"/>
    <col min="10248" max="10248" width="12.7109375" style="129" customWidth="1"/>
    <col min="10249" max="10496" width="9.140625" style="129"/>
    <col min="10497" max="10497" width="10.28515625" style="129" customWidth="1"/>
    <col min="10498" max="10498" width="11.7109375" style="129" customWidth="1"/>
    <col min="10499" max="10500" width="7.7109375" style="129" customWidth="1"/>
    <col min="10501" max="10501" width="9.140625" style="129"/>
    <col min="10502" max="10502" width="9.28515625" style="129" customWidth="1"/>
    <col min="10503" max="10503" width="14" style="129" customWidth="1"/>
    <col min="10504" max="10504" width="12.7109375" style="129" customWidth="1"/>
    <col min="10505" max="10752" width="9.140625" style="129"/>
    <col min="10753" max="10753" width="10.28515625" style="129" customWidth="1"/>
    <col min="10754" max="10754" width="11.7109375" style="129" customWidth="1"/>
    <col min="10755" max="10756" width="7.7109375" style="129" customWidth="1"/>
    <col min="10757" max="10757" width="9.140625" style="129"/>
    <col min="10758" max="10758" width="9.28515625" style="129" customWidth="1"/>
    <col min="10759" max="10759" width="14" style="129" customWidth="1"/>
    <col min="10760" max="10760" width="12.7109375" style="129" customWidth="1"/>
    <col min="10761" max="11008" width="9.140625" style="129"/>
    <col min="11009" max="11009" width="10.28515625" style="129" customWidth="1"/>
    <col min="11010" max="11010" width="11.7109375" style="129" customWidth="1"/>
    <col min="11011" max="11012" width="7.7109375" style="129" customWidth="1"/>
    <col min="11013" max="11013" width="9.140625" style="129"/>
    <col min="11014" max="11014" width="9.28515625" style="129" customWidth="1"/>
    <col min="11015" max="11015" width="14" style="129" customWidth="1"/>
    <col min="11016" max="11016" width="12.7109375" style="129" customWidth="1"/>
    <col min="11017" max="11264" width="9.140625" style="129"/>
    <col min="11265" max="11265" width="10.28515625" style="129" customWidth="1"/>
    <col min="11266" max="11266" width="11.7109375" style="129" customWidth="1"/>
    <col min="11267" max="11268" width="7.7109375" style="129" customWidth="1"/>
    <col min="11269" max="11269" width="9.140625" style="129"/>
    <col min="11270" max="11270" width="9.28515625" style="129" customWidth="1"/>
    <col min="11271" max="11271" width="14" style="129" customWidth="1"/>
    <col min="11272" max="11272" width="12.7109375" style="129" customWidth="1"/>
    <col min="11273" max="11520" width="9.140625" style="129"/>
    <col min="11521" max="11521" width="10.28515625" style="129" customWidth="1"/>
    <col min="11522" max="11522" width="11.7109375" style="129" customWidth="1"/>
    <col min="11523" max="11524" width="7.7109375" style="129" customWidth="1"/>
    <col min="11525" max="11525" width="9.140625" style="129"/>
    <col min="11526" max="11526" width="9.28515625" style="129" customWidth="1"/>
    <col min="11527" max="11527" width="14" style="129" customWidth="1"/>
    <col min="11528" max="11528" width="12.7109375" style="129" customWidth="1"/>
    <col min="11529" max="11776" width="9.140625" style="129"/>
    <col min="11777" max="11777" width="10.28515625" style="129" customWidth="1"/>
    <col min="11778" max="11778" width="11.7109375" style="129" customWidth="1"/>
    <col min="11779" max="11780" width="7.7109375" style="129" customWidth="1"/>
    <col min="11781" max="11781" width="9.140625" style="129"/>
    <col min="11782" max="11782" width="9.28515625" style="129" customWidth="1"/>
    <col min="11783" max="11783" width="14" style="129" customWidth="1"/>
    <col min="11784" max="11784" width="12.7109375" style="129" customWidth="1"/>
    <col min="11785" max="12032" width="9.140625" style="129"/>
    <col min="12033" max="12033" width="10.28515625" style="129" customWidth="1"/>
    <col min="12034" max="12034" width="11.7109375" style="129" customWidth="1"/>
    <col min="12035" max="12036" width="7.7109375" style="129" customWidth="1"/>
    <col min="12037" max="12037" width="9.140625" style="129"/>
    <col min="12038" max="12038" width="9.28515625" style="129" customWidth="1"/>
    <col min="12039" max="12039" width="14" style="129" customWidth="1"/>
    <col min="12040" max="12040" width="12.7109375" style="129" customWidth="1"/>
    <col min="12041" max="12288" width="9.140625" style="129"/>
    <col min="12289" max="12289" width="10.28515625" style="129" customWidth="1"/>
    <col min="12290" max="12290" width="11.7109375" style="129" customWidth="1"/>
    <col min="12291" max="12292" width="7.7109375" style="129" customWidth="1"/>
    <col min="12293" max="12293" width="9.140625" style="129"/>
    <col min="12294" max="12294" width="9.28515625" style="129" customWidth="1"/>
    <col min="12295" max="12295" width="14" style="129" customWidth="1"/>
    <col min="12296" max="12296" width="12.7109375" style="129" customWidth="1"/>
    <col min="12297" max="12544" width="9.140625" style="129"/>
    <col min="12545" max="12545" width="10.28515625" style="129" customWidth="1"/>
    <col min="12546" max="12546" width="11.7109375" style="129" customWidth="1"/>
    <col min="12547" max="12548" width="7.7109375" style="129" customWidth="1"/>
    <col min="12549" max="12549" width="9.140625" style="129"/>
    <col min="12550" max="12550" width="9.28515625" style="129" customWidth="1"/>
    <col min="12551" max="12551" width="14" style="129" customWidth="1"/>
    <col min="12552" max="12552" width="12.7109375" style="129" customWidth="1"/>
    <col min="12553" max="12800" width="9.140625" style="129"/>
    <col min="12801" max="12801" width="10.28515625" style="129" customWidth="1"/>
    <col min="12802" max="12802" width="11.7109375" style="129" customWidth="1"/>
    <col min="12803" max="12804" width="7.7109375" style="129" customWidth="1"/>
    <col min="12805" max="12805" width="9.140625" style="129"/>
    <col min="12806" max="12806" width="9.28515625" style="129" customWidth="1"/>
    <col min="12807" max="12807" width="14" style="129" customWidth="1"/>
    <col min="12808" max="12808" width="12.7109375" style="129" customWidth="1"/>
    <col min="12809" max="13056" width="9.140625" style="129"/>
    <col min="13057" max="13057" width="10.28515625" style="129" customWidth="1"/>
    <col min="13058" max="13058" width="11.7109375" style="129" customWidth="1"/>
    <col min="13059" max="13060" width="7.7109375" style="129" customWidth="1"/>
    <col min="13061" max="13061" width="9.140625" style="129"/>
    <col min="13062" max="13062" width="9.28515625" style="129" customWidth="1"/>
    <col min="13063" max="13063" width="14" style="129" customWidth="1"/>
    <col min="13064" max="13064" width="12.7109375" style="129" customWidth="1"/>
    <col min="13065" max="13312" width="9.140625" style="129"/>
    <col min="13313" max="13313" width="10.28515625" style="129" customWidth="1"/>
    <col min="13314" max="13314" width="11.7109375" style="129" customWidth="1"/>
    <col min="13315" max="13316" width="7.7109375" style="129" customWidth="1"/>
    <col min="13317" max="13317" width="9.140625" style="129"/>
    <col min="13318" max="13318" width="9.28515625" style="129" customWidth="1"/>
    <col min="13319" max="13319" width="14" style="129" customWidth="1"/>
    <col min="13320" max="13320" width="12.7109375" style="129" customWidth="1"/>
    <col min="13321" max="13568" width="9.140625" style="129"/>
    <col min="13569" max="13569" width="10.28515625" style="129" customWidth="1"/>
    <col min="13570" max="13570" width="11.7109375" style="129" customWidth="1"/>
    <col min="13571" max="13572" width="7.7109375" style="129" customWidth="1"/>
    <col min="13573" max="13573" width="9.140625" style="129"/>
    <col min="13574" max="13574" width="9.28515625" style="129" customWidth="1"/>
    <col min="13575" max="13575" width="14" style="129" customWidth="1"/>
    <col min="13576" max="13576" width="12.7109375" style="129" customWidth="1"/>
    <col min="13577" max="13824" width="9.140625" style="129"/>
    <col min="13825" max="13825" width="10.28515625" style="129" customWidth="1"/>
    <col min="13826" max="13826" width="11.7109375" style="129" customWidth="1"/>
    <col min="13827" max="13828" width="7.7109375" style="129" customWidth="1"/>
    <col min="13829" max="13829" width="9.140625" style="129"/>
    <col min="13830" max="13830" width="9.28515625" style="129" customWidth="1"/>
    <col min="13831" max="13831" width="14" style="129" customWidth="1"/>
    <col min="13832" max="13832" width="12.7109375" style="129" customWidth="1"/>
    <col min="13833" max="14080" width="9.140625" style="129"/>
    <col min="14081" max="14081" width="10.28515625" style="129" customWidth="1"/>
    <col min="14082" max="14082" width="11.7109375" style="129" customWidth="1"/>
    <col min="14083" max="14084" width="7.7109375" style="129" customWidth="1"/>
    <col min="14085" max="14085" width="9.140625" style="129"/>
    <col min="14086" max="14086" width="9.28515625" style="129" customWidth="1"/>
    <col min="14087" max="14087" width="14" style="129" customWidth="1"/>
    <col min="14088" max="14088" width="12.7109375" style="129" customWidth="1"/>
    <col min="14089" max="14336" width="9.140625" style="129"/>
    <col min="14337" max="14337" width="10.28515625" style="129" customWidth="1"/>
    <col min="14338" max="14338" width="11.7109375" style="129" customWidth="1"/>
    <col min="14339" max="14340" width="7.7109375" style="129" customWidth="1"/>
    <col min="14341" max="14341" width="9.140625" style="129"/>
    <col min="14342" max="14342" width="9.28515625" style="129" customWidth="1"/>
    <col min="14343" max="14343" width="14" style="129" customWidth="1"/>
    <col min="14344" max="14344" width="12.7109375" style="129" customWidth="1"/>
    <col min="14345" max="14592" width="9.140625" style="129"/>
    <col min="14593" max="14593" width="10.28515625" style="129" customWidth="1"/>
    <col min="14594" max="14594" width="11.7109375" style="129" customWidth="1"/>
    <col min="14595" max="14596" width="7.7109375" style="129" customWidth="1"/>
    <col min="14597" max="14597" width="9.140625" style="129"/>
    <col min="14598" max="14598" width="9.28515625" style="129" customWidth="1"/>
    <col min="14599" max="14599" width="14" style="129" customWidth="1"/>
    <col min="14600" max="14600" width="12.7109375" style="129" customWidth="1"/>
    <col min="14601" max="14848" width="9.140625" style="129"/>
    <col min="14849" max="14849" width="10.28515625" style="129" customWidth="1"/>
    <col min="14850" max="14850" width="11.7109375" style="129" customWidth="1"/>
    <col min="14851" max="14852" width="7.7109375" style="129" customWidth="1"/>
    <col min="14853" max="14853" width="9.140625" style="129"/>
    <col min="14854" max="14854" width="9.28515625" style="129" customWidth="1"/>
    <col min="14855" max="14855" width="14" style="129" customWidth="1"/>
    <col min="14856" max="14856" width="12.7109375" style="129" customWidth="1"/>
    <col min="14857" max="15104" width="9.140625" style="129"/>
    <col min="15105" max="15105" width="10.28515625" style="129" customWidth="1"/>
    <col min="15106" max="15106" width="11.7109375" style="129" customWidth="1"/>
    <col min="15107" max="15108" width="7.7109375" style="129" customWidth="1"/>
    <col min="15109" max="15109" width="9.140625" style="129"/>
    <col min="15110" max="15110" width="9.28515625" style="129" customWidth="1"/>
    <col min="15111" max="15111" width="14" style="129" customWidth="1"/>
    <col min="15112" max="15112" width="12.7109375" style="129" customWidth="1"/>
    <col min="15113" max="15360" width="9.140625" style="129"/>
    <col min="15361" max="15361" width="10.28515625" style="129" customWidth="1"/>
    <col min="15362" max="15362" width="11.7109375" style="129" customWidth="1"/>
    <col min="15363" max="15364" width="7.7109375" style="129" customWidth="1"/>
    <col min="15365" max="15365" width="9.140625" style="129"/>
    <col min="15366" max="15366" width="9.28515625" style="129" customWidth="1"/>
    <col min="15367" max="15367" width="14" style="129" customWidth="1"/>
    <col min="15368" max="15368" width="12.7109375" style="129" customWidth="1"/>
    <col min="15369" max="15616" width="9.140625" style="129"/>
    <col min="15617" max="15617" width="10.28515625" style="129" customWidth="1"/>
    <col min="15618" max="15618" width="11.7109375" style="129" customWidth="1"/>
    <col min="15619" max="15620" width="7.7109375" style="129" customWidth="1"/>
    <col min="15621" max="15621" width="9.140625" style="129"/>
    <col min="15622" max="15622" width="9.28515625" style="129" customWidth="1"/>
    <col min="15623" max="15623" width="14" style="129" customWidth="1"/>
    <col min="15624" max="15624" width="12.7109375" style="129" customWidth="1"/>
    <col min="15625" max="15872" width="9.140625" style="129"/>
    <col min="15873" max="15873" width="10.28515625" style="129" customWidth="1"/>
    <col min="15874" max="15874" width="11.7109375" style="129" customWidth="1"/>
    <col min="15875" max="15876" width="7.7109375" style="129" customWidth="1"/>
    <col min="15877" max="15877" width="9.140625" style="129"/>
    <col min="15878" max="15878" width="9.28515625" style="129" customWidth="1"/>
    <col min="15879" max="15879" width="14" style="129" customWidth="1"/>
    <col min="15880" max="15880" width="12.7109375" style="129" customWidth="1"/>
    <col min="15881" max="16128" width="9.140625" style="129"/>
    <col min="16129" max="16129" width="10.28515625" style="129" customWidth="1"/>
    <col min="16130" max="16130" width="11.7109375" style="129" customWidth="1"/>
    <col min="16131" max="16132" width="7.7109375" style="129" customWidth="1"/>
    <col min="16133" max="16133" width="9.140625" style="129"/>
    <col min="16134" max="16134" width="9.28515625" style="129" customWidth="1"/>
    <col min="16135" max="16135" width="14" style="129" customWidth="1"/>
    <col min="16136" max="16136" width="12.7109375" style="129" customWidth="1"/>
    <col min="16137" max="16384" width="9.140625" style="129"/>
  </cols>
  <sheetData>
    <row r="1" spans="1:11" x14ac:dyDescent="0.2">
      <c r="A1" s="303" t="str">
        <f>'DHB-1'!B1</f>
        <v xml:space="preserve">RUN DATE:  </v>
      </c>
      <c r="B1" s="304">
        <f ca="1">'DHB-1'!C1</f>
        <v>43417</v>
      </c>
      <c r="H1" s="196" t="s">
        <v>259</v>
      </c>
    </row>
    <row r="3" spans="1:11" x14ac:dyDescent="0.2">
      <c r="A3" s="373" t="s">
        <v>225</v>
      </c>
      <c r="B3" s="373"/>
      <c r="C3" s="373"/>
      <c r="D3" s="373"/>
      <c r="E3" s="373"/>
      <c r="F3" s="373"/>
      <c r="G3" s="373"/>
      <c r="H3" s="373"/>
      <c r="I3" s="305"/>
      <c r="J3" s="305"/>
      <c r="K3" s="305"/>
    </row>
    <row r="4" spans="1:11" x14ac:dyDescent="0.2">
      <c r="A4" s="335" t="s">
        <v>245</v>
      </c>
      <c r="B4" s="335"/>
      <c r="C4" s="335"/>
      <c r="D4" s="335"/>
      <c r="E4" s="335"/>
      <c r="F4" s="335"/>
      <c r="G4" s="335"/>
      <c r="H4" s="335"/>
      <c r="I4" s="305"/>
      <c r="J4" s="305"/>
      <c r="K4" s="305"/>
    </row>
    <row r="5" spans="1:11" x14ac:dyDescent="0.2">
      <c r="A5" s="373" t="s">
        <v>256</v>
      </c>
      <c r="B5" s="373"/>
      <c r="C5" s="373"/>
      <c r="D5" s="373"/>
      <c r="E5" s="373"/>
      <c r="F5" s="373"/>
      <c r="G5" s="373"/>
      <c r="H5" s="373"/>
      <c r="I5" s="305"/>
      <c r="K5" s="306"/>
    </row>
    <row r="6" spans="1:11" x14ac:dyDescent="0.2">
      <c r="E6" s="307"/>
      <c r="F6" s="307"/>
      <c r="G6" s="308"/>
    </row>
    <row r="7" spans="1:11" x14ac:dyDescent="0.2">
      <c r="A7" s="309" t="s">
        <v>221</v>
      </c>
      <c r="B7" s="300"/>
      <c r="C7" s="374">
        <f>+Facesheet!D11</f>
        <v>0</v>
      </c>
      <c r="D7" s="375"/>
      <c r="E7" s="376"/>
      <c r="F7" s="310"/>
      <c r="G7" s="377" t="s">
        <v>227</v>
      </c>
      <c r="H7" s="377"/>
    </row>
    <row r="8" spans="1:11" x14ac:dyDescent="0.2">
      <c r="A8" s="309" t="s">
        <v>204</v>
      </c>
      <c r="B8" s="300"/>
      <c r="C8" s="378">
        <f>+Facesheet!A18</f>
        <v>0</v>
      </c>
      <c r="D8" s="379"/>
      <c r="E8" s="380"/>
      <c r="F8" s="311"/>
      <c r="G8" s="309" t="s">
        <v>222</v>
      </c>
      <c r="H8" s="312">
        <f>+Facesheet!E15</f>
        <v>0</v>
      </c>
    </row>
    <row r="9" spans="1:11" x14ac:dyDescent="0.2">
      <c r="A9" s="309" t="s">
        <v>220</v>
      </c>
      <c r="B9" s="300"/>
      <c r="C9" s="378">
        <f>+Facesheet!D18</f>
        <v>0</v>
      </c>
      <c r="D9" s="379"/>
      <c r="E9" s="380"/>
      <c r="F9" s="311"/>
      <c r="G9" s="309" t="s">
        <v>223</v>
      </c>
      <c r="H9" s="312">
        <f>+Facesheet!H15</f>
        <v>0</v>
      </c>
    </row>
    <row r="10" spans="1:11" x14ac:dyDescent="0.2">
      <c r="A10" s="198"/>
      <c r="B10" s="198"/>
      <c r="C10" s="198"/>
      <c r="D10" s="199"/>
      <c r="E10" s="198"/>
      <c r="F10" s="198"/>
      <c r="G10" s="198"/>
      <c r="H10" s="198"/>
    </row>
    <row r="12" spans="1:11" x14ac:dyDescent="0.2">
      <c r="A12" s="370" t="str">
        <f>IF(Facesheet!F4="X","PER FACESHEET MEDICAID REIMBURSEMENT STATUS","")</f>
        <v/>
      </c>
      <c r="B12" s="370"/>
      <c r="C12" s="370"/>
      <c r="D12" s="370"/>
      <c r="E12" s="370"/>
      <c r="F12" s="276" t="s">
        <v>247</v>
      </c>
    </row>
    <row r="13" spans="1:11" x14ac:dyDescent="0.2">
      <c r="A13" s="370" t="str">
        <f>IF(Facesheet!F4="X", "THIS SCHEDULE NOT APPLICABLE. SEE DHB-8.","")</f>
        <v/>
      </c>
      <c r="B13" s="370"/>
      <c r="C13" s="370"/>
      <c r="D13" s="370"/>
      <c r="E13" s="370"/>
      <c r="F13" s="300" t="s">
        <v>84</v>
      </c>
    </row>
    <row r="14" spans="1:11" x14ac:dyDescent="0.2">
      <c r="A14" s="257"/>
      <c r="B14" s="257"/>
      <c r="F14" s="200"/>
      <c r="G14" s="201"/>
      <c r="H14" s="300"/>
    </row>
    <row r="15" spans="1:11" x14ac:dyDescent="0.2">
      <c r="A15" s="257" t="s">
        <v>138</v>
      </c>
      <c r="B15" s="257"/>
      <c r="F15" s="202">
        <f>'DHB-8'!F15</f>
        <v>0</v>
      </c>
      <c r="G15" s="203"/>
      <c r="H15" s="300"/>
    </row>
    <row r="16" spans="1:11" x14ac:dyDescent="0.2">
      <c r="A16" s="257"/>
      <c r="B16" s="257"/>
      <c r="F16" s="204"/>
      <c r="G16" s="203"/>
      <c r="H16" s="300"/>
    </row>
    <row r="17" spans="1:8" x14ac:dyDescent="0.2">
      <c r="A17" s="257" t="s">
        <v>139</v>
      </c>
      <c r="B17" s="257"/>
      <c r="F17" s="202">
        <f>'DHB-8'!F17</f>
        <v>0</v>
      </c>
      <c r="G17" s="203"/>
      <c r="H17" s="300"/>
    </row>
    <row r="18" spans="1:8" x14ac:dyDescent="0.2">
      <c r="A18" s="257"/>
      <c r="B18" s="257"/>
      <c r="F18" s="204"/>
      <c r="G18" s="203"/>
      <c r="H18" s="300"/>
    </row>
    <row r="19" spans="1:8" x14ac:dyDescent="0.2">
      <c r="A19" s="290" t="s">
        <v>274</v>
      </c>
      <c r="B19" s="257"/>
      <c r="F19" s="202">
        <f>'DHB-8'!F19</f>
        <v>0</v>
      </c>
      <c r="G19" s="203"/>
      <c r="H19" s="300"/>
    </row>
    <row r="20" spans="1:8" x14ac:dyDescent="0.2">
      <c r="A20" s="257"/>
      <c r="B20" s="257"/>
      <c r="F20" s="204"/>
      <c r="G20" s="203"/>
      <c r="H20" s="300"/>
    </row>
    <row r="21" spans="1:8" x14ac:dyDescent="0.2">
      <c r="A21" s="257" t="s">
        <v>140</v>
      </c>
      <c r="B21" s="257"/>
      <c r="F21" s="202">
        <f>'DHB-8'!F21</f>
        <v>0</v>
      </c>
      <c r="G21" s="203"/>
      <c r="H21" s="300"/>
    </row>
    <row r="22" spans="1:8" x14ac:dyDescent="0.2">
      <c r="A22" s="257"/>
      <c r="B22" s="257"/>
      <c r="F22" s="200"/>
      <c r="G22" s="203"/>
      <c r="H22" s="300"/>
    </row>
    <row r="23" spans="1:8" x14ac:dyDescent="0.2">
      <c r="A23" s="257" t="s">
        <v>141</v>
      </c>
      <c r="B23" s="257"/>
      <c r="F23" s="202">
        <f>'DHB-8'!F23</f>
        <v>0</v>
      </c>
      <c r="G23" s="203"/>
      <c r="H23" s="300"/>
    </row>
    <row r="24" spans="1:8" x14ac:dyDescent="0.2">
      <c r="A24" s="257"/>
      <c r="B24" s="257"/>
      <c r="G24" s="200"/>
      <c r="H24" s="300"/>
    </row>
    <row r="25" spans="1:8" x14ac:dyDescent="0.2">
      <c r="A25" s="257" t="s">
        <v>142</v>
      </c>
      <c r="B25" s="257"/>
      <c r="G25" s="207">
        <f>SUM(F14:F23)</f>
        <v>0</v>
      </c>
      <c r="H25" s="300"/>
    </row>
    <row r="26" spans="1:8" x14ac:dyDescent="0.2">
      <c r="A26" s="257"/>
      <c r="B26" s="257"/>
      <c r="G26" s="206"/>
      <c r="H26" s="300"/>
    </row>
    <row r="27" spans="1:8" x14ac:dyDescent="0.2">
      <c r="A27" s="257" t="s">
        <v>176</v>
      </c>
      <c r="B27" s="257"/>
      <c r="G27" s="292"/>
      <c r="H27" s="300"/>
    </row>
    <row r="28" spans="1:8" x14ac:dyDescent="0.2">
      <c r="A28" s="257"/>
      <c r="B28" s="257"/>
      <c r="G28" s="206"/>
      <c r="H28" s="300"/>
    </row>
    <row r="29" spans="1:8" x14ac:dyDescent="0.2">
      <c r="A29" s="257" t="s">
        <v>177</v>
      </c>
      <c r="B29" s="257"/>
      <c r="G29" s="313"/>
    </row>
    <row r="30" spans="1:8" x14ac:dyDescent="0.2">
      <c r="A30" s="258" t="s">
        <v>178</v>
      </c>
      <c r="B30" s="257"/>
      <c r="G30" s="205">
        <f>G25*G27</f>
        <v>0</v>
      </c>
    </row>
    <row r="31" spans="1:8" x14ac:dyDescent="0.2">
      <c r="A31" s="258"/>
      <c r="B31" s="257"/>
      <c r="G31" s="207"/>
      <c r="H31" s="213"/>
    </row>
    <row r="32" spans="1:8" x14ac:dyDescent="0.2">
      <c r="A32" s="129" t="s">
        <v>179</v>
      </c>
      <c r="G32" s="208">
        <f>'DHB-8'!G35</f>
        <v>0</v>
      </c>
      <c r="H32" s="211" t="s">
        <v>236</v>
      </c>
    </row>
    <row r="33" spans="1:8" x14ac:dyDescent="0.2">
      <c r="G33" s="209"/>
      <c r="H33" s="212"/>
    </row>
    <row r="34" spans="1:8" x14ac:dyDescent="0.2">
      <c r="A34" s="129" t="s">
        <v>180</v>
      </c>
      <c r="G34" s="208">
        <f>G30-G32</f>
        <v>0</v>
      </c>
      <c r="H34" s="213" t="s">
        <v>181</v>
      </c>
    </row>
    <row r="35" spans="1:8" x14ac:dyDescent="0.2">
      <c r="G35" s="214"/>
      <c r="H35" s="212"/>
    </row>
    <row r="36" spans="1:8" x14ac:dyDescent="0.2">
      <c r="A36" s="212" t="s">
        <v>182</v>
      </c>
      <c r="G36" s="259"/>
      <c r="H36" s="212"/>
    </row>
    <row r="37" spans="1:8" x14ac:dyDescent="0.2">
      <c r="A37" s="314" t="s">
        <v>257</v>
      </c>
      <c r="G37" s="259"/>
      <c r="H37" s="212"/>
    </row>
    <row r="38" spans="1:8" x14ac:dyDescent="0.2">
      <c r="A38" s="212"/>
      <c r="B38" s="212" t="s">
        <v>183</v>
      </c>
      <c r="C38" s="259"/>
      <c r="H38" s="212"/>
    </row>
    <row r="39" spans="1:8" x14ac:dyDescent="0.2">
      <c r="A39" s="212"/>
      <c r="B39" s="212" t="s">
        <v>258</v>
      </c>
      <c r="C39" s="259"/>
      <c r="H39" s="212"/>
    </row>
    <row r="40" spans="1:8" x14ac:dyDescent="0.2">
      <c r="A40" s="212"/>
      <c r="B40" s="212" t="s">
        <v>184</v>
      </c>
      <c r="C40" s="259"/>
      <c r="H40" s="212"/>
    </row>
    <row r="41" spans="1:8" x14ac:dyDescent="0.2">
      <c r="A41" s="212"/>
      <c r="B41" s="212" t="s">
        <v>185</v>
      </c>
      <c r="C41" s="259"/>
      <c r="H41" s="212"/>
    </row>
    <row r="42" spans="1:8" x14ac:dyDescent="0.2">
      <c r="G42" s="214"/>
      <c r="H42" s="212"/>
    </row>
    <row r="43" spans="1:8" x14ac:dyDescent="0.2">
      <c r="A43" s="129" t="s">
        <v>148</v>
      </c>
      <c r="G43" s="214"/>
    </row>
    <row r="45" spans="1:8" x14ac:dyDescent="0.2">
      <c r="A45" s="261" t="s">
        <v>265</v>
      </c>
      <c r="B45" s="262"/>
      <c r="C45" s="262"/>
      <c r="D45" s="262"/>
      <c r="E45" s="262"/>
      <c r="F45" s="262"/>
      <c r="G45" s="262"/>
      <c r="H45" s="262"/>
    </row>
    <row r="46" spans="1:8" x14ac:dyDescent="0.2">
      <c r="A46" s="263"/>
    </row>
    <row r="47" spans="1:8" x14ac:dyDescent="0.2">
      <c r="A47" s="212"/>
    </row>
    <row r="48" spans="1:8" x14ac:dyDescent="0.2">
      <c r="A48" s="212" t="s">
        <v>285</v>
      </c>
    </row>
    <row r="49" spans="1:8" x14ac:dyDescent="0.2">
      <c r="A49" s="212" t="s">
        <v>38</v>
      </c>
    </row>
    <row r="50" spans="1:8" x14ac:dyDescent="0.2">
      <c r="A50" s="371" t="s">
        <v>268</v>
      </c>
      <c r="B50" s="372"/>
      <c r="C50" s="372"/>
      <c r="D50" s="372"/>
      <c r="E50" s="372"/>
      <c r="F50" s="372"/>
      <c r="G50" s="372"/>
      <c r="H50" s="372"/>
    </row>
  </sheetData>
  <sheetProtection algorithmName="SHA-512" hashValue="ezAU9b0TG0RuZbMIrM7ELBa7X+Y/9p7WKiqiNp+L5DsZcKkJsk0M+GIOSVwpmNvK204ubBtn4OdHaepsrOGY4w==" saltValue="dQeZumUat7I5sdJAMwIgZg==" spinCount="100000" sheet="1" objects="1" scenarios="1" selectLockedCells="1"/>
  <mergeCells count="10">
    <mergeCell ref="A50:H50"/>
    <mergeCell ref="A3:H3"/>
    <mergeCell ref="A4:H4"/>
    <mergeCell ref="A5:H5"/>
    <mergeCell ref="C7:E7"/>
    <mergeCell ref="G7:H7"/>
    <mergeCell ref="C8:E8"/>
    <mergeCell ref="C9:E9"/>
    <mergeCell ref="A12:E12"/>
    <mergeCell ref="A13:E1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07B2-4282-47E5-A768-07A13B51FAA0}">
  <dimension ref="A1:K45"/>
  <sheetViews>
    <sheetView showGridLines="0" showZeros="0" zoomScaleNormal="100" workbookViewId="0">
      <selection activeCell="F15" sqref="F15"/>
    </sheetView>
  </sheetViews>
  <sheetFormatPr defaultRowHeight="12.75" x14ac:dyDescent="0.2"/>
  <cols>
    <col min="1" max="2" width="10.7109375" style="129" customWidth="1"/>
    <col min="3" max="6" width="9.7109375" style="129" customWidth="1"/>
    <col min="7" max="7" width="14.7109375" style="129" customWidth="1"/>
    <col min="8" max="8" width="16.7109375" style="129" customWidth="1"/>
    <col min="9" max="256" width="8.85546875" style="129"/>
    <col min="257" max="257" width="10.28515625" style="129" customWidth="1"/>
    <col min="258" max="258" width="11.7109375" style="129" customWidth="1"/>
    <col min="259" max="260" width="7.7109375" style="129" customWidth="1"/>
    <col min="261" max="261" width="8.85546875" style="129"/>
    <col min="262" max="262" width="9.28515625" style="129" customWidth="1"/>
    <col min="263" max="263" width="14" style="129" customWidth="1"/>
    <col min="264" max="264" width="12.7109375" style="129" customWidth="1"/>
    <col min="265" max="512" width="8.85546875" style="129"/>
    <col min="513" max="513" width="10.28515625" style="129" customWidth="1"/>
    <col min="514" max="514" width="11.7109375" style="129" customWidth="1"/>
    <col min="515" max="516" width="7.7109375" style="129" customWidth="1"/>
    <col min="517" max="517" width="8.85546875" style="129"/>
    <col min="518" max="518" width="9.28515625" style="129" customWidth="1"/>
    <col min="519" max="519" width="14" style="129" customWidth="1"/>
    <col min="520" max="520" width="12.7109375" style="129" customWidth="1"/>
    <col min="521" max="768" width="8.85546875" style="129"/>
    <col min="769" max="769" width="10.28515625" style="129" customWidth="1"/>
    <col min="770" max="770" width="11.7109375" style="129" customWidth="1"/>
    <col min="771" max="772" width="7.7109375" style="129" customWidth="1"/>
    <col min="773" max="773" width="8.85546875" style="129"/>
    <col min="774" max="774" width="9.28515625" style="129" customWidth="1"/>
    <col min="775" max="775" width="14" style="129" customWidth="1"/>
    <col min="776" max="776" width="12.7109375" style="129" customWidth="1"/>
    <col min="777" max="1024" width="8.85546875" style="129"/>
    <col min="1025" max="1025" width="10.28515625" style="129" customWidth="1"/>
    <col min="1026" max="1026" width="11.7109375" style="129" customWidth="1"/>
    <col min="1027" max="1028" width="7.7109375" style="129" customWidth="1"/>
    <col min="1029" max="1029" width="8.85546875" style="129"/>
    <col min="1030" max="1030" width="9.28515625" style="129" customWidth="1"/>
    <col min="1031" max="1031" width="14" style="129" customWidth="1"/>
    <col min="1032" max="1032" width="12.7109375" style="129" customWidth="1"/>
    <col min="1033" max="1280" width="8.85546875" style="129"/>
    <col min="1281" max="1281" width="10.28515625" style="129" customWidth="1"/>
    <col min="1282" max="1282" width="11.7109375" style="129" customWidth="1"/>
    <col min="1283" max="1284" width="7.7109375" style="129" customWidth="1"/>
    <col min="1285" max="1285" width="8.85546875" style="129"/>
    <col min="1286" max="1286" width="9.28515625" style="129" customWidth="1"/>
    <col min="1287" max="1287" width="14" style="129" customWidth="1"/>
    <col min="1288" max="1288" width="12.7109375" style="129" customWidth="1"/>
    <col min="1289" max="1536" width="8.85546875" style="129"/>
    <col min="1537" max="1537" width="10.28515625" style="129" customWidth="1"/>
    <col min="1538" max="1538" width="11.7109375" style="129" customWidth="1"/>
    <col min="1539" max="1540" width="7.7109375" style="129" customWidth="1"/>
    <col min="1541" max="1541" width="8.85546875" style="129"/>
    <col min="1542" max="1542" width="9.28515625" style="129" customWidth="1"/>
    <col min="1543" max="1543" width="14" style="129" customWidth="1"/>
    <col min="1544" max="1544" width="12.7109375" style="129" customWidth="1"/>
    <col min="1545" max="1792" width="8.85546875" style="129"/>
    <col min="1793" max="1793" width="10.28515625" style="129" customWidth="1"/>
    <col min="1794" max="1794" width="11.7109375" style="129" customWidth="1"/>
    <col min="1795" max="1796" width="7.7109375" style="129" customWidth="1"/>
    <col min="1797" max="1797" width="8.85546875" style="129"/>
    <col min="1798" max="1798" width="9.28515625" style="129" customWidth="1"/>
    <col min="1799" max="1799" width="14" style="129" customWidth="1"/>
    <col min="1800" max="1800" width="12.7109375" style="129" customWidth="1"/>
    <col min="1801" max="2048" width="8.85546875" style="129"/>
    <col min="2049" max="2049" width="10.28515625" style="129" customWidth="1"/>
    <col min="2050" max="2050" width="11.7109375" style="129" customWidth="1"/>
    <col min="2051" max="2052" width="7.7109375" style="129" customWidth="1"/>
    <col min="2053" max="2053" width="8.85546875" style="129"/>
    <col min="2054" max="2054" width="9.28515625" style="129" customWidth="1"/>
    <col min="2055" max="2055" width="14" style="129" customWidth="1"/>
    <col min="2056" max="2056" width="12.7109375" style="129" customWidth="1"/>
    <col min="2057" max="2304" width="8.85546875" style="129"/>
    <col min="2305" max="2305" width="10.28515625" style="129" customWidth="1"/>
    <col min="2306" max="2306" width="11.7109375" style="129" customWidth="1"/>
    <col min="2307" max="2308" width="7.7109375" style="129" customWidth="1"/>
    <col min="2309" max="2309" width="8.85546875" style="129"/>
    <col min="2310" max="2310" width="9.28515625" style="129" customWidth="1"/>
    <col min="2311" max="2311" width="14" style="129" customWidth="1"/>
    <col min="2312" max="2312" width="12.7109375" style="129" customWidth="1"/>
    <col min="2313" max="2560" width="8.85546875" style="129"/>
    <col min="2561" max="2561" width="10.28515625" style="129" customWidth="1"/>
    <col min="2562" max="2562" width="11.7109375" style="129" customWidth="1"/>
    <col min="2563" max="2564" width="7.7109375" style="129" customWidth="1"/>
    <col min="2565" max="2565" width="8.85546875" style="129"/>
    <col min="2566" max="2566" width="9.28515625" style="129" customWidth="1"/>
    <col min="2567" max="2567" width="14" style="129" customWidth="1"/>
    <col min="2568" max="2568" width="12.7109375" style="129" customWidth="1"/>
    <col min="2569" max="2816" width="8.85546875" style="129"/>
    <col min="2817" max="2817" width="10.28515625" style="129" customWidth="1"/>
    <col min="2818" max="2818" width="11.7109375" style="129" customWidth="1"/>
    <col min="2819" max="2820" width="7.7109375" style="129" customWidth="1"/>
    <col min="2821" max="2821" width="8.85546875" style="129"/>
    <col min="2822" max="2822" width="9.28515625" style="129" customWidth="1"/>
    <col min="2823" max="2823" width="14" style="129" customWidth="1"/>
    <col min="2824" max="2824" width="12.7109375" style="129" customWidth="1"/>
    <col min="2825" max="3072" width="8.85546875" style="129"/>
    <col min="3073" max="3073" width="10.28515625" style="129" customWidth="1"/>
    <col min="3074" max="3074" width="11.7109375" style="129" customWidth="1"/>
    <col min="3075" max="3076" width="7.7109375" style="129" customWidth="1"/>
    <col min="3077" max="3077" width="8.85546875" style="129"/>
    <col min="3078" max="3078" width="9.28515625" style="129" customWidth="1"/>
    <col min="3079" max="3079" width="14" style="129" customWidth="1"/>
    <col min="3080" max="3080" width="12.7109375" style="129" customWidth="1"/>
    <col min="3081" max="3328" width="8.85546875" style="129"/>
    <col min="3329" max="3329" width="10.28515625" style="129" customWidth="1"/>
    <col min="3330" max="3330" width="11.7109375" style="129" customWidth="1"/>
    <col min="3331" max="3332" width="7.7109375" style="129" customWidth="1"/>
    <col min="3333" max="3333" width="8.85546875" style="129"/>
    <col min="3334" max="3334" width="9.28515625" style="129" customWidth="1"/>
    <col min="3335" max="3335" width="14" style="129" customWidth="1"/>
    <col min="3336" max="3336" width="12.7109375" style="129" customWidth="1"/>
    <col min="3337" max="3584" width="8.85546875" style="129"/>
    <col min="3585" max="3585" width="10.28515625" style="129" customWidth="1"/>
    <col min="3586" max="3586" width="11.7109375" style="129" customWidth="1"/>
    <col min="3587" max="3588" width="7.7109375" style="129" customWidth="1"/>
    <col min="3589" max="3589" width="8.85546875" style="129"/>
    <col min="3590" max="3590" width="9.28515625" style="129" customWidth="1"/>
    <col min="3591" max="3591" width="14" style="129" customWidth="1"/>
    <col min="3592" max="3592" width="12.7109375" style="129" customWidth="1"/>
    <col min="3593" max="3840" width="8.85546875" style="129"/>
    <col min="3841" max="3841" width="10.28515625" style="129" customWidth="1"/>
    <col min="3842" max="3842" width="11.7109375" style="129" customWidth="1"/>
    <col min="3843" max="3844" width="7.7109375" style="129" customWidth="1"/>
    <col min="3845" max="3845" width="8.85546875" style="129"/>
    <col min="3846" max="3846" width="9.28515625" style="129" customWidth="1"/>
    <col min="3847" max="3847" width="14" style="129" customWidth="1"/>
    <col min="3848" max="3848" width="12.7109375" style="129" customWidth="1"/>
    <col min="3849" max="4096" width="8.85546875" style="129"/>
    <col min="4097" max="4097" width="10.28515625" style="129" customWidth="1"/>
    <col min="4098" max="4098" width="11.7109375" style="129" customWidth="1"/>
    <col min="4099" max="4100" width="7.7109375" style="129" customWidth="1"/>
    <col min="4101" max="4101" width="8.85546875" style="129"/>
    <col min="4102" max="4102" width="9.28515625" style="129" customWidth="1"/>
    <col min="4103" max="4103" width="14" style="129" customWidth="1"/>
    <col min="4104" max="4104" width="12.7109375" style="129" customWidth="1"/>
    <col min="4105" max="4352" width="8.85546875" style="129"/>
    <col min="4353" max="4353" width="10.28515625" style="129" customWidth="1"/>
    <col min="4354" max="4354" width="11.7109375" style="129" customWidth="1"/>
    <col min="4355" max="4356" width="7.7109375" style="129" customWidth="1"/>
    <col min="4357" max="4357" width="8.85546875" style="129"/>
    <col min="4358" max="4358" width="9.28515625" style="129" customWidth="1"/>
    <col min="4359" max="4359" width="14" style="129" customWidth="1"/>
    <col min="4360" max="4360" width="12.7109375" style="129" customWidth="1"/>
    <col min="4361" max="4608" width="8.85546875" style="129"/>
    <col min="4609" max="4609" width="10.28515625" style="129" customWidth="1"/>
    <col min="4610" max="4610" width="11.7109375" style="129" customWidth="1"/>
    <col min="4611" max="4612" width="7.7109375" style="129" customWidth="1"/>
    <col min="4613" max="4613" width="8.85546875" style="129"/>
    <col min="4614" max="4614" width="9.28515625" style="129" customWidth="1"/>
    <col min="4615" max="4615" width="14" style="129" customWidth="1"/>
    <col min="4616" max="4616" width="12.7109375" style="129" customWidth="1"/>
    <col min="4617" max="4864" width="8.85546875" style="129"/>
    <col min="4865" max="4865" width="10.28515625" style="129" customWidth="1"/>
    <col min="4866" max="4866" width="11.7109375" style="129" customWidth="1"/>
    <col min="4867" max="4868" width="7.7109375" style="129" customWidth="1"/>
    <col min="4869" max="4869" width="8.85546875" style="129"/>
    <col min="4870" max="4870" width="9.28515625" style="129" customWidth="1"/>
    <col min="4871" max="4871" width="14" style="129" customWidth="1"/>
    <col min="4872" max="4872" width="12.7109375" style="129" customWidth="1"/>
    <col min="4873" max="5120" width="8.85546875" style="129"/>
    <col min="5121" max="5121" width="10.28515625" style="129" customWidth="1"/>
    <col min="5122" max="5122" width="11.7109375" style="129" customWidth="1"/>
    <col min="5123" max="5124" width="7.7109375" style="129" customWidth="1"/>
    <col min="5125" max="5125" width="8.85546875" style="129"/>
    <col min="5126" max="5126" width="9.28515625" style="129" customWidth="1"/>
    <col min="5127" max="5127" width="14" style="129" customWidth="1"/>
    <col min="5128" max="5128" width="12.7109375" style="129" customWidth="1"/>
    <col min="5129" max="5376" width="8.85546875" style="129"/>
    <col min="5377" max="5377" width="10.28515625" style="129" customWidth="1"/>
    <col min="5378" max="5378" width="11.7109375" style="129" customWidth="1"/>
    <col min="5379" max="5380" width="7.7109375" style="129" customWidth="1"/>
    <col min="5381" max="5381" width="8.85546875" style="129"/>
    <col min="5382" max="5382" width="9.28515625" style="129" customWidth="1"/>
    <col min="5383" max="5383" width="14" style="129" customWidth="1"/>
    <col min="5384" max="5384" width="12.7109375" style="129" customWidth="1"/>
    <col min="5385" max="5632" width="8.85546875" style="129"/>
    <col min="5633" max="5633" width="10.28515625" style="129" customWidth="1"/>
    <col min="5634" max="5634" width="11.7109375" style="129" customWidth="1"/>
    <col min="5635" max="5636" width="7.7109375" style="129" customWidth="1"/>
    <col min="5637" max="5637" width="8.85546875" style="129"/>
    <col min="5638" max="5638" width="9.28515625" style="129" customWidth="1"/>
    <col min="5639" max="5639" width="14" style="129" customWidth="1"/>
    <col min="5640" max="5640" width="12.7109375" style="129" customWidth="1"/>
    <col min="5641" max="5888" width="8.85546875" style="129"/>
    <col min="5889" max="5889" width="10.28515625" style="129" customWidth="1"/>
    <col min="5890" max="5890" width="11.7109375" style="129" customWidth="1"/>
    <col min="5891" max="5892" width="7.7109375" style="129" customWidth="1"/>
    <col min="5893" max="5893" width="8.85546875" style="129"/>
    <col min="5894" max="5894" width="9.28515625" style="129" customWidth="1"/>
    <col min="5895" max="5895" width="14" style="129" customWidth="1"/>
    <col min="5896" max="5896" width="12.7109375" style="129" customWidth="1"/>
    <col min="5897" max="6144" width="8.85546875" style="129"/>
    <col min="6145" max="6145" width="10.28515625" style="129" customWidth="1"/>
    <col min="6146" max="6146" width="11.7109375" style="129" customWidth="1"/>
    <col min="6147" max="6148" width="7.7109375" style="129" customWidth="1"/>
    <col min="6149" max="6149" width="8.85546875" style="129"/>
    <col min="6150" max="6150" width="9.28515625" style="129" customWidth="1"/>
    <col min="6151" max="6151" width="14" style="129" customWidth="1"/>
    <col min="6152" max="6152" width="12.7109375" style="129" customWidth="1"/>
    <col min="6153" max="6400" width="8.85546875" style="129"/>
    <col min="6401" max="6401" width="10.28515625" style="129" customWidth="1"/>
    <col min="6402" max="6402" width="11.7109375" style="129" customWidth="1"/>
    <col min="6403" max="6404" width="7.7109375" style="129" customWidth="1"/>
    <col min="6405" max="6405" width="8.85546875" style="129"/>
    <col min="6406" max="6406" width="9.28515625" style="129" customWidth="1"/>
    <col min="6407" max="6407" width="14" style="129" customWidth="1"/>
    <col min="6408" max="6408" width="12.7109375" style="129" customWidth="1"/>
    <col min="6409" max="6656" width="8.85546875" style="129"/>
    <col min="6657" max="6657" width="10.28515625" style="129" customWidth="1"/>
    <col min="6658" max="6658" width="11.7109375" style="129" customWidth="1"/>
    <col min="6659" max="6660" width="7.7109375" style="129" customWidth="1"/>
    <col min="6661" max="6661" width="8.85546875" style="129"/>
    <col min="6662" max="6662" width="9.28515625" style="129" customWidth="1"/>
    <col min="6663" max="6663" width="14" style="129" customWidth="1"/>
    <col min="6664" max="6664" width="12.7109375" style="129" customWidth="1"/>
    <col min="6665" max="6912" width="8.85546875" style="129"/>
    <col min="6913" max="6913" width="10.28515625" style="129" customWidth="1"/>
    <col min="6914" max="6914" width="11.7109375" style="129" customWidth="1"/>
    <col min="6915" max="6916" width="7.7109375" style="129" customWidth="1"/>
    <col min="6917" max="6917" width="8.85546875" style="129"/>
    <col min="6918" max="6918" width="9.28515625" style="129" customWidth="1"/>
    <col min="6919" max="6919" width="14" style="129" customWidth="1"/>
    <col min="6920" max="6920" width="12.7109375" style="129" customWidth="1"/>
    <col min="6921" max="7168" width="8.85546875" style="129"/>
    <col min="7169" max="7169" width="10.28515625" style="129" customWidth="1"/>
    <col min="7170" max="7170" width="11.7109375" style="129" customWidth="1"/>
    <col min="7171" max="7172" width="7.7109375" style="129" customWidth="1"/>
    <col min="7173" max="7173" width="8.85546875" style="129"/>
    <col min="7174" max="7174" width="9.28515625" style="129" customWidth="1"/>
    <col min="7175" max="7175" width="14" style="129" customWidth="1"/>
    <col min="7176" max="7176" width="12.7109375" style="129" customWidth="1"/>
    <col min="7177" max="7424" width="8.85546875" style="129"/>
    <col min="7425" max="7425" width="10.28515625" style="129" customWidth="1"/>
    <col min="7426" max="7426" width="11.7109375" style="129" customWidth="1"/>
    <col min="7427" max="7428" width="7.7109375" style="129" customWidth="1"/>
    <col min="7429" max="7429" width="8.85546875" style="129"/>
    <col min="7430" max="7430" width="9.28515625" style="129" customWidth="1"/>
    <col min="7431" max="7431" width="14" style="129" customWidth="1"/>
    <col min="7432" max="7432" width="12.7109375" style="129" customWidth="1"/>
    <col min="7433" max="7680" width="8.85546875" style="129"/>
    <col min="7681" max="7681" width="10.28515625" style="129" customWidth="1"/>
    <col min="7682" max="7682" width="11.7109375" style="129" customWidth="1"/>
    <col min="7683" max="7684" width="7.7109375" style="129" customWidth="1"/>
    <col min="7685" max="7685" width="8.85546875" style="129"/>
    <col min="7686" max="7686" width="9.28515625" style="129" customWidth="1"/>
    <col min="7687" max="7687" width="14" style="129" customWidth="1"/>
    <col min="7688" max="7688" width="12.7109375" style="129" customWidth="1"/>
    <col min="7689" max="7936" width="8.85546875" style="129"/>
    <col min="7937" max="7937" width="10.28515625" style="129" customWidth="1"/>
    <col min="7938" max="7938" width="11.7109375" style="129" customWidth="1"/>
    <col min="7939" max="7940" width="7.7109375" style="129" customWidth="1"/>
    <col min="7941" max="7941" width="8.85546875" style="129"/>
    <col min="7942" max="7942" width="9.28515625" style="129" customWidth="1"/>
    <col min="7943" max="7943" width="14" style="129" customWidth="1"/>
    <col min="7944" max="7944" width="12.7109375" style="129" customWidth="1"/>
    <col min="7945" max="8192" width="8.85546875" style="129"/>
    <col min="8193" max="8193" width="10.28515625" style="129" customWidth="1"/>
    <col min="8194" max="8194" width="11.7109375" style="129" customWidth="1"/>
    <col min="8195" max="8196" width="7.7109375" style="129" customWidth="1"/>
    <col min="8197" max="8197" width="8.85546875" style="129"/>
    <col min="8198" max="8198" width="9.28515625" style="129" customWidth="1"/>
    <col min="8199" max="8199" width="14" style="129" customWidth="1"/>
    <col min="8200" max="8200" width="12.7109375" style="129" customWidth="1"/>
    <col min="8201" max="8448" width="8.85546875" style="129"/>
    <col min="8449" max="8449" width="10.28515625" style="129" customWidth="1"/>
    <col min="8450" max="8450" width="11.7109375" style="129" customWidth="1"/>
    <col min="8451" max="8452" width="7.7109375" style="129" customWidth="1"/>
    <col min="8453" max="8453" width="8.85546875" style="129"/>
    <col min="8454" max="8454" width="9.28515625" style="129" customWidth="1"/>
    <col min="8455" max="8455" width="14" style="129" customWidth="1"/>
    <col min="8456" max="8456" width="12.7109375" style="129" customWidth="1"/>
    <col min="8457" max="8704" width="8.85546875" style="129"/>
    <col min="8705" max="8705" width="10.28515625" style="129" customWidth="1"/>
    <col min="8706" max="8706" width="11.7109375" style="129" customWidth="1"/>
    <col min="8707" max="8708" width="7.7109375" style="129" customWidth="1"/>
    <col min="8709" max="8709" width="8.85546875" style="129"/>
    <col min="8710" max="8710" width="9.28515625" style="129" customWidth="1"/>
    <col min="8711" max="8711" width="14" style="129" customWidth="1"/>
    <col min="8712" max="8712" width="12.7109375" style="129" customWidth="1"/>
    <col min="8713" max="8960" width="8.85546875" style="129"/>
    <col min="8961" max="8961" width="10.28515625" style="129" customWidth="1"/>
    <col min="8962" max="8962" width="11.7109375" style="129" customWidth="1"/>
    <col min="8963" max="8964" width="7.7109375" style="129" customWidth="1"/>
    <col min="8965" max="8965" width="8.85546875" style="129"/>
    <col min="8966" max="8966" width="9.28515625" style="129" customWidth="1"/>
    <col min="8967" max="8967" width="14" style="129" customWidth="1"/>
    <col min="8968" max="8968" width="12.7109375" style="129" customWidth="1"/>
    <col min="8969" max="9216" width="8.85546875" style="129"/>
    <col min="9217" max="9217" width="10.28515625" style="129" customWidth="1"/>
    <col min="9218" max="9218" width="11.7109375" style="129" customWidth="1"/>
    <col min="9219" max="9220" width="7.7109375" style="129" customWidth="1"/>
    <col min="9221" max="9221" width="8.85546875" style="129"/>
    <col min="9222" max="9222" width="9.28515625" style="129" customWidth="1"/>
    <col min="9223" max="9223" width="14" style="129" customWidth="1"/>
    <col min="9224" max="9224" width="12.7109375" style="129" customWidth="1"/>
    <col min="9225" max="9472" width="8.85546875" style="129"/>
    <col min="9473" max="9473" width="10.28515625" style="129" customWidth="1"/>
    <col min="9474" max="9474" width="11.7109375" style="129" customWidth="1"/>
    <col min="9475" max="9476" width="7.7109375" style="129" customWidth="1"/>
    <col min="9477" max="9477" width="8.85546875" style="129"/>
    <col min="9478" max="9478" width="9.28515625" style="129" customWidth="1"/>
    <col min="9479" max="9479" width="14" style="129" customWidth="1"/>
    <col min="9480" max="9480" width="12.7109375" style="129" customWidth="1"/>
    <col min="9481" max="9728" width="8.85546875" style="129"/>
    <col min="9729" max="9729" width="10.28515625" style="129" customWidth="1"/>
    <col min="9730" max="9730" width="11.7109375" style="129" customWidth="1"/>
    <col min="9731" max="9732" width="7.7109375" style="129" customWidth="1"/>
    <col min="9733" max="9733" width="8.85546875" style="129"/>
    <col min="9734" max="9734" width="9.28515625" style="129" customWidth="1"/>
    <col min="9735" max="9735" width="14" style="129" customWidth="1"/>
    <col min="9736" max="9736" width="12.7109375" style="129" customWidth="1"/>
    <col min="9737" max="9984" width="8.85546875" style="129"/>
    <col min="9985" max="9985" width="10.28515625" style="129" customWidth="1"/>
    <col min="9986" max="9986" width="11.7109375" style="129" customWidth="1"/>
    <col min="9987" max="9988" width="7.7109375" style="129" customWidth="1"/>
    <col min="9989" max="9989" width="8.85546875" style="129"/>
    <col min="9990" max="9990" width="9.28515625" style="129" customWidth="1"/>
    <col min="9991" max="9991" width="14" style="129" customWidth="1"/>
    <col min="9992" max="9992" width="12.7109375" style="129" customWidth="1"/>
    <col min="9993" max="10240" width="8.85546875" style="129"/>
    <col min="10241" max="10241" width="10.28515625" style="129" customWidth="1"/>
    <col min="10242" max="10242" width="11.7109375" style="129" customWidth="1"/>
    <col min="10243" max="10244" width="7.7109375" style="129" customWidth="1"/>
    <col min="10245" max="10245" width="8.85546875" style="129"/>
    <col min="10246" max="10246" width="9.28515625" style="129" customWidth="1"/>
    <col min="10247" max="10247" width="14" style="129" customWidth="1"/>
    <col min="10248" max="10248" width="12.7109375" style="129" customWidth="1"/>
    <col min="10249" max="10496" width="8.85546875" style="129"/>
    <col min="10497" max="10497" width="10.28515625" style="129" customWidth="1"/>
    <col min="10498" max="10498" width="11.7109375" style="129" customWidth="1"/>
    <col min="10499" max="10500" width="7.7109375" style="129" customWidth="1"/>
    <col min="10501" max="10501" width="8.85546875" style="129"/>
    <col min="10502" max="10502" width="9.28515625" style="129" customWidth="1"/>
    <col min="10503" max="10503" width="14" style="129" customWidth="1"/>
    <col min="10504" max="10504" width="12.7109375" style="129" customWidth="1"/>
    <col min="10505" max="10752" width="8.85546875" style="129"/>
    <col min="10753" max="10753" width="10.28515625" style="129" customWidth="1"/>
    <col min="10754" max="10754" width="11.7109375" style="129" customWidth="1"/>
    <col min="10755" max="10756" width="7.7109375" style="129" customWidth="1"/>
    <col min="10757" max="10757" width="8.85546875" style="129"/>
    <col min="10758" max="10758" width="9.28515625" style="129" customWidth="1"/>
    <col min="10759" max="10759" width="14" style="129" customWidth="1"/>
    <col min="10760" max="10760" width="12.7109375" style="129" customWidth="1"/>
    <col min="10761" max="11008" width="8.85546875" style="129"/>
    <col min="11009" max="11009" width="10.28515625" style="129" customWidth="1"/>
    <col min="11010" max="11010" width="11.7109375" style="129" customWidth="1"/>
    <col min="11011" max="11012" width="7.7109375" style="129" customWidth="1"/>
    <col min="11013" max="11013" width="8.85546875" style="129"/>
    <col min="11014" max="11014" width="9.28515625" style="129" customWidth="1"/>
    <col min="11015" max="11015" width="14" style="129" customWidth="1"/>
    <col min="11016" max="11016" width="12.7109375" style="129" customWidth="1"/>
    <col min="11017" max="11264" width="8.85546875" style="129"/>
    <col min="11265" max="11265" width="10.28515625" style="129" customWidth="1"/>
    <col min="11266" max="11266" width="11.7109375" style="129" customWidth="1"/>
    <col min="11267" max="11268" width="7.7109375" style="129" customWidth="1"/>
    <col min="11269" max="11269" width="8.85546875" style="129"/>
    <col min="11270" max="11270" width="9.28515625" style="129" customWidth="1"/>
    <col min="11271" max="11271" width="14" style="129" customWidth="1"/>
    <col min="11272" max="11272" width="12.7109375" style="129" customWidth="1"/>
    <col min="11273" max="11520" width="8.85546875" style="129"/>
    <col min="11521" max="11521" width="10.28515625" style="129" customWidth="1"/>
    <col min="11522" max="11522" width="11.7109375" style="129" customWidth="1"/>
    <col min="11523" max="11524" width="7.7109375" style="129" customWidth="1"/>
    <col min="11525" max="11525" width="8.85546875" style="129"/>
    <col min="11526" max="11526" width="9.28515625" style="129" customWidth="1"/>
    <col min="11527" max="11527" width="14" style="129" customWidth="1"/>
    <col min="11528" max="11528" width="12.7109375" style="129" customWidth="1"/>
    <col min="11529" max="11776" width="8.85546875" style="129"/>
    <col min="11777" max="11777" width="10.28515625" style="129" customWidth="1"/>
    <col min="11778" max="11778" width="11.7109375" style="129" customWidth="1"/>
    <col min="11779" max="11780" width="7.7109375" style="129" customWidth="1"/>
    <col min="11781" max="11781" width="8.85546875" style="129"/>
    <col min="11782" max="11782" width="9.28515625" style="129" customWidth="1"/>
    <col min="11783" max="11783" width="14" style="129" customWidth="1"/>
    <col min="11784" max="11784" width="12.7109375" style="129" customWidth="1"/>
    <col min="11785" max="12032" width="8.85546875" style="129"/>
    <col min="12033" max="12033" width="10.28515625" style="129" customWidth="1"/>
    <col min="12034" max="12034" width="11.7109375" style="129" customWidth="1"/>
    <col min="12035" max="12036" width="7.7109375" style="129" customWidth="1"/>
    <col min="12037" max="12037" width="8.85546875" style="129"/>
    <col min="12038" max="12038" width="9.28515625" style="129" customWidth="1"/>
    <col min="12039" max="12039" width="14" style="129" customWidth="1"/>
    <col min="12040" max="12040" width="12.7109375" style="129" customWidth="1"/>
    <col min="12041" max="12288" width="8.85546875" style="129"/>
    <col min="12289" max="12289" width="10.28515625" style="129" customWidth="1"/>
    <col min="12290" max="12290" width="11.7109375" style="129" customWidth="1"/>
    <col min="12291" max="12292" width="7.7109375" style="129" customWidth="1"/>
    <col min="12293" max="12293" width="8.85546875" style="129"/>
    <col min="12294" max="12294" width="9.28515625" style="129" customWidth="1"/>
    <col min="12295" max="12295" width="14" style="129" customWidth="1"/>
    <col min="12296" max="12296" width="12.7109375" style="129" customWidth="1"/>
    <col min="12297" max="12544" width="8.85546875" style="129"/>
    <col min="12545" max="12545" width="10.28515625" style="129" customWidth="1"/>
    <col min="12546" max="12546" width="11.7109375" style="129" customWidth="1"/>
    <col min="12547" max="12548" width="7.7109375" style="129" customWidth="1"/>
    <col min="12549" max="12549" width="8.85546875" style="129"/>
    <col min="12550" max="12550" width="9.28515625" style="129" customWidth="1"/>
    <col min="12551" max="12551" width="14" style="129" customWidth="1"/>
    <col min="12552" max="12552" width="12.7109375" style="129" customWidth="1"/>
    <col min="12553" max="12800" width="8.85546875" style="129"/>
    <col min="12801" max="12801" width="10.28515625" style="129" customWidth="1"/>
    <col min="12802" max="12802" width="11.7109375" style="129" customWidth="1"/>
    <col min="12803" max="12804" width="7.7109375" style="129" customWidth="1"/>
    <col min="12805" max="12805" width="8.85546875" style="129"/>
    <col min="12806" max="12806" width="9.28515625" style="129" customWidth="1"/>
    <col min="12807" max="12807" width="14" style="129" customWidth="1"/>
    <col min="12808" max="12808" width="12.7109375" style="129" customWidth="1"/>
    <col min="12809" max="13056" width="8.85546875" style="129"/>
    <col min="13057" max="13057" width="10.28515625" style="129" customWidth="1"/>
    <col min="13058" max="13058" width="11.7109375" style="129" customWidth="1"/>
    <col min="13059" max="13060" width="7.7109375" style="129" customWidth="1"/>
    <col min="13061" max="13061" width="8.85546875" style="129"/>
    <col min="13062" max="13062" width="9.28515625" style="129" customWidth="1"/>
    <col min="13063" max="13063" width="14" style="129" customWidth="1"/>
    <col min="13064" max="13064" width="12.7109375" style="129" customWidth="1"/>
    <col min="13065" max="13312" width="8.85546875" style="129"/>
    <col min="13313" max="13313" width="10.28515625" style="129" customWidth="1"/>
    <col min="13314" max="13314" width="11.7109375" style="129" customWidth="1"/>
    <col min="13315" max="13316" width="7.7109375" style="129" customWidth="1"/>
    <col min="13317" max="13317" width="8.85546875" style="129"/>
    <col min="13318" max="13318" width="9.28515625" style="129" customWidth="1"/>
    <col min="13319" max="13319" width="14" style="129" customWidth="1"/>
    <col min="13320" max="13320" width="12.7109375" style="129" customWidth="1"/>
    <col min="13321" max="13568" width="8.85546875" style="129"/>
    <col min="13569" max="13569" width="10.28515625" style="129" customWidth="1"/>
    <col min="13570" max="13570" width="11.7109375" style="129" customWidth="1"/>
    <col min="13571" max="13572" width="7.7109375" style="129" customWidth="1"/>
    <col min="13573" max="13573" width="8.85546875" style="129"/>
    <col min="13574" max="13574" width="9.28515625" style="129" customWidth="1"/>
    <col min="13575" max="13575" width="14" style="129" customWidth="1"/>
    <col min="13576" max="13576" width="12.7109375" style="129" customWidth="1"/>
    <col min="13577" max="13824" width="8.85546875" style="129"/>
    <col min="13825" max="13825" width="10.28515625" style="129" customWidth="1"/>
    <col min="13826" max="13826" width="11.7109375" style="129" customWidth="1"/>
    <col min="13827" max="13828" width="7.7109375" style="129" customWidth="1"/>
    <col min="13829" max="13829" width="8.85546875" style="129"/>
    <col min="13830" max="13830" width="9.28515625" style="129" customWidth="1"/>
    <col min="13831" max="13831" width="14" style="129" customWidth="1"/>
    <col min="13832" max="13832" width="12.7109375" style="129" customWidth="1"/>
    <col min="13833" max="14080" width="8.85546875" style="129"/>
    <col min="14081" max="14081" width="10.28515625" style="129" customWidth="1"/>
    <col min="14082" max="14082" width="11.7109375" style="129" customWidth="1"/>
    <col min="14083" max="14084" width="7.7109375" style="129" customWidth="1"/>
    <col min="14085" max="14085" width="8.85546875" style="129"/>
    <col min="14086" max="14086" width="9.28515625" style="129" customWidth="1"/>
    <col min="14087" max="14087" width="14" style="129" customWidth="1"/>
    <col min="14088" max="14088" width="12.7109375" style="129" customWidth="1"/>
    <col min="14089" max="14336" width="8.85546875" style="129"/>
    <col min="14337" max="14337" width="10.28515625" style="129" customWidth="1"/>
    <col min="14338" max="14338" width="11.7109375" style="129" customWidth="1"/>
    <col min="14339" max="14340" width="7.7109375" style="129" customWidth="1"/>
    <col min="14341" max="14341" width="8.85546875" style="129"/>
    <col min="14342" max="14342" width="9.28515625" style="129" customWidth="1"/>
    <col min="14343" max="14343" width="14" style="129" customWidth="1"/>
    <col min="14344" max="14344" width="12.7109375" style="129" customWidth="1"/>
    <col min="14345" max="14592" width="8.85546875" style="129"/>
    <col min="14593" max="14593" width="10.28515625" style="129" customWidth="1"/>
    <col min="14594" max="14594" width="11.7109375" style="129" customWidth="1"/>
    <col min="14595" max="14596" width="7.7109375" style="129" customWidth="1"/>
    <col min="14597" max="14597" width="8.85546875" style="129"/>
    <col min="14598" max="14598" width="9.28515625" style="129" customWidth="1"/>
    <col min="14599" max="14599" width="14" style="129" customWidth="1"/>
    <col min="14600" max="14600" width="12.7109375" style="129" customWidth="1"/>
    <col min="14601" max="14848" width="8.85546875" style="129"/>
    <col min="14849" max="14849" width="10.28515625" style="129" customWidth="1"/>
    <col min="14850" max="14850" width="11.7109375" style="129" customWidth="1"/>
    <col min="14851" max="14852" width="7.7109375" style="129" customWidth="1"/>
    <col min="14853" max="14853" width="8.85546875" style="129"/>
    <col min="14854" max="14854" width="9.28515625" style="129" customWidth="1"/>
    <col min="14855" max="14855" width="14" style="129" customWidth="1"/>
    <col min="14856" max="14856" width="12.7109375" style="129" customWidth="1"/>
    <col min="14857" max="15104" width="8.85546875" style="129"/>
    <col min="15105" max="15105" width="10.28515625" style="129" customWidth="1"/>
    <col min="15106" max="15106" width="11.7109375" style="129" customWidth="1"/>
    <col min="15107" max="15108" width="7.7109375" style="129" customWidth="1"/>
    <col min="15109" max="15109" width="8.85546875" style="129"/>
    <col min="15110" max="15110" width="9.28515625" style="129" customWidth="1"/>
    <col min="15111" max="15111" width="14" style="129" customWidth="1"/>
    <col min="15112" max="15112" width="12.7109375" style="129" customWidth="1"/>
    <col min="15113" max="15360" width="8.85546875" style="129"/>
    <col min="15361" max="15361" width="10.28515625" style="129" customWidth="1"/>
    <col min="15362" max="15362" width="11.7109375" style="129" customWidth="1"/>
    <col min="15363" max="15364" width="7.7109375" style="129" customWidth="1"/>
    <col min="15365" max="15365" width="8.85546875" style="129"/>
    <col min="15366" max="15366" width="9.28515625" style="129" customWidth="1"/>
    <col min="15367" max="15367" width="14" style="129" customWidth="1"/>
    <col min="15368" max="15368" width="12.7109375" style="129" customWidth="1"/>
    <col min="15369" max="15616" width="8.85546875" style="129"/>
    <col min="15617" max="15617" width="10.28515625" style="129" customWidth="1"/>
    <col min="15618" max="15618" width="11.7109375" style="129" customWidth="1"/>
    <col min="15619" max="15620" width="7.7109375" style="129" customWidth="1"/>
    <col min="15621" max="15621" width="8.85546875" style="129"/>
    <col min="15622" max="15622" width="9.28515625" style="129" customWidth="1"/>
    <col min="15623" max="15623" width="14" style="129" customWidth="1"/>
    <col min="15624" max="15624" width="12.7109375" style="129" customWidth="1"/>
    <col min="15625" max="15872" width="8.85546875" style="129"/>
    <col min="15873" max="15873" width="10.28515625" style="129" customWidth="1"/>
    <col min="15874" max="15874" width="11.7109375" style="129" customWidth="1"/>
    <col min="15875" max="15876" width="7.7109375" style="129" customWidth="1"/>
    <col min="15877" max="15877" width="8.85546875" style="129"/>
    <col min="15878" max="15878" width="9.28515625" style="129" customWidth="1"/>
    <col min="15879" max="15879" width="14" style="129" customWidth="1"/>
    <col min="15880" max="15880" width="12.7109375" style="129" customWidth="1"/>
    <col min="15881" max="16128" width="8.85546875" style="129"/>
    <col min="16129" max="16129" width="10.28515625" style="129" customWidth="1"/>
    <col min="16130" max="16130" width="11.7109375" style="129" customWidth="1"/>
    <col min="16131" max="16132" width="7.7109375" style="129" customWidth="1"/>
    <col min="16133" max="16133" width="8.85546875" style="129"/>
    <col min="16134" max="16134" width="9.28515625" style="129" customWidth="1"/>
    <col min="16135" max="16135" width="14" style="129" customWidth="1"/>
    <col min="16136" max="16136" width="12.7109375" style="129" customWidth="1"/>
    <col min="16137" max="16384" width="8.85546875" style="129"/>
  </cols>
  <sheetData>
    <row r="1" spans="1:11" x14ac:dyDescent="0.2">
      <c r="A1" s="303" t="str">
        <f>'DHB-1'!B1</f>
        <v xml:space="preserve">RUN DATE:  </v>
      </c>
      <c r="B1" s="304">
        <f ca="1">'DHB-1'!C1</f>
        <v>43417</v>
      </c>
      <c r="H1" s="196" t="s">
        <v>262</v>
      </c>
    </row>
    <row r="3" spans="1:11" x14ac:dyDescent="0.2">
      <c r="A3" s="373" t="s">
        <v>225</v>
      </c>
      <c r="B3" s="373"/>
      <c r="C3" s="373"/>
      <c r="D3" s="373"/>
      <c r="E3" s="373"/>
      <c r="F3" s="373"/>
      <c r="G3" s="373"/>
      <c r="H3" s="373"/>
      <c r="I3" s="305"/>
      <c r="J3" s="305"/>
      <c r="K3" s="305"/>
    </row>
    <row r="4" spans="1:11" x14ac:dyDescent="0.2">
      <c r="A4" s="335" t="s">
        <v>245</v>
      </c>
      <c r="B4" s="335"/>
      <c r="C4" s="335"/>
      <c r="D4" s="335"/>
      <c r="E4" s="335"/>
      <c r="F4" s="335"/>
      <c r="G4" s="335"/>
      <c r="H4" s="335"/>
      <c r="I4" s="305"/>
      <c r="J4" s="305"/>
      <c r="K4" s="305"/>
    </row>
    <row r="5" spans="1:11" x14ac:dyDescent="0.2">
      <c r="A5" s="373" t="s">
        <v>260</v>
      </c>
      <c r="B5" s="373"/>
      <c r="C5" s="373"/>
      <c r="D5" s="373"/>
      <c r="E5" s="373"/>
      <c r="F5" s="373"/>
      <c r="G5" s="373"/>
      <c r="H5" s="373"/>
      <c r="I5" s="305"/>
      <c r="K5" s="306"/>
    </row>
    <row r="6" spans="1:11" x14ac:dyDescent="0.2">
      <c r="E6" s="307"/>
      <c r="F6" s="307"/>
      <c r="G6" s="308"/>
    </row>
    <row r="7" spans="1:11" x14ac:dyDescent="0.2">
      <c r="A7" s="309" t="s">
        <v>221</v>
      </c>
      <c r="B7" s="302"/>
      <c r="C7" s="374">
        <f>+Facesheet!D11</f>
        <v>0</v>
      </c>
      <c r="D7" s="375"/>
      <c r="E7" s="376"/>
      <c r="F7" s="310"/>
      <c r="G7" s="377" t="s">
        <v>227</v>
      </c>
      <c r="H7" s="377"/>
    </row>
    <row r="8" spans="1:11" x14ac:dyDescent="0.2">
      <c r="A8" s="309" t="s">
        <v>204</v>
      </c>
      <c r="B8" s="302"/>
      <c r="C8" s="378">
        <f>+Facesheet!A18</f>
        <v>0</v>
      </c>
      <c r="D8" s="379"/>
      <c r="E8" s="380"/>
      <c r="F8" s="311"/>
      <c r="G8" s="309" t="s">
        <v>222</v>
      </c>
      <c r="H8" s="312">
        <f>+Facesheet!E15</f>
        <v>0</v>
      </c>
    </row>
    <row r="9" spans="1:11" x14ac:dyDescent="0.2">
      <c r="A9" s="309" t="s">
        <v>220</v>
      </c>
      <c r="B9" s="302"/>
      <c r="C9" s="378">
        <f>+Facesheet!D18</f>
        <v>0</v>
      </c>
      <c r="D9" s="379"/>
      <c r="E9" s="380"/>
      <c r="F9" s="311"/>
      <c r="G9" s="309" t="s">
        <v>223</v>
      </c>
      <c r="H9" s="312">
        <f>+Facesheet!H15</f>
        <v>0</v>
      </c>
    </row>
    <row r="10" spans="1:11" x14ac:dyDescent="0.2">
      <c r="A10" s="198"/>
      <c r="B10" s="198"/>
      <c r="C10" s="198"/>
      <c r="D10" s="199"/>
      <c r="E10" s="198"/>
      <c r="F10" s="198"/>
      <c r="G10" s="198"/>
      <c r="H10" s="198"/>
    </row>
    <row r="12" spans="1:11" x14ac:dyDescent="0.2">
      <c r="F12" s="275" t="s">
        <v>249</v>
      </c>
    </row>
    <row r="13" spans="1:11" x14ac:dyDescent="0.2">
      <c r="F13" s="302" t="s">
        <v>84</v>
      </c>
    </row>
    <row r="14" spans="1:11" x14ac:dyDescent="0.2">
      <c r="A14" s="257"/>
      <c r="B14" s="257"/>
      <c r="F14" s="200"/>
      <c r="G14" s="201"/>
      <c r="H14" s="302"/>
    </row>
    <row r="15" spans="1:11" x14ac:dyDescent="0.2">
      <c r="A15" s="257" t="s">
        <v>138</v>
      </c>
      <c r="B15" s="257"/>
      <c r="F15" s="83"/>
      <c r="G15" s="203"/>
      <c r="H15" s="302"/>
    </row>
    <row r="16" spans="1:11" x14ac:dyDescent="0.2">
      <c r="A16" s="257"/>
      <c r="B16" s="257"/>
      <c r="F16" s="204"/>
      <c r="G16" s="203"/>
      <c r="H16" s="302"/>
    </row>
    <row r="17" spans="1:8" x14ac:dyDescent="0.2">
      <c r="A17" s="257" t="s">
        <v>139</v>
      </c>
      <c r="B17" s="257"/>
      <c r="F17" s="83"/>
      <c r="G17" s="203"/>
      <c r="H17" s="302"/>
    </row>
    <row r="18" spans="1:8" x14ac:dyDescent="0.2">
      <c r="A18" s="257"/>
      <c r="B18" s="257"/>
      <c r="F18" s="204"/>
      <c r="G18" s="203"/>
      <c r="H18" s="302"/>
    </row>
    <row r="19" spans="1:8" x14ac:dyDescent="0.2">
      <c r="A19" s="290" t="s">
        <v>275</v>
      </c>
      <c r="B19" s="257"/>
      <c r="F19" s="83"/>
      <c r="G19" s="203"/>
      <c r="H19" s="302"/>
    </row>
    <row r="20" spans="1:8" x14ac:dyDescent="0.2">
      <c r="A20" s="257"/>
      <c r="B20" s="257"/>
      <c r="F20" s="204"/>
      <c r="G20" s="203"/>
      <c r="H20" s="302"/>
    </row>
    <row r="21" spans="1:8" x14ac:dyDescent="0.2">
      <c r="A21" s="257" t="s">
        <v>140</v>
      </c>
      <c r="B21" s="257"/>
      <c r="F21" s="83"/>
      <c r="G21" s="203"/>
      <c r="H21" s="302"/>
    </row>
    <row r="22" spans="1:8" x14ac:dyDescent="0.2">
      <c r="A22" s="257"/>
      <c r="B22" s="257"/>
      <c r="F22" s="200"/>
      <c r="G22" s="203"/>
      <c r="H22" s="302"/>
    </row>
    <row r="23" spans="1:8" x14ac:dyDescent="0.2">
      <c r="A23" s="257" t="s">
        <v>141</v>
      </c>
      <c r="B23" s="257"/>
      <c r="F23" s="83"/>
      <c r="G23" s="203"/>
      <c r="H23" s="302"/>
    </row>
    <row r="24" spans="1:8" x14ac:dyDescent="0.2">
      <c r="A24" s="257"/>
      <c r="B24" s="257"/>
      <c r="G24" s="200"/>
      <c r="H24" s="302"/>
    </row>
    <row r="25" spans="1:8" x14ac:dyDescent="0.2">
      <c r="A25" s="257" t="s">
        <v>142</v>
      </c>
      <c r="B25" s="257"/>
      <c r="G25" s="207">
        <f>SUM(F14:F23)</f>
        <v>0</v>
      </c>
      <c r="H25" s="302"/>
    </row>
    <row r="26" spans="1:8" x14ac:dyDescent="0.2">
      <c r="A26" s="257"/>
      <c r="B26" s="257"/>
      <c r="G26" s="206"/>
      <c r="H26" s="302"/>
    </row>
    <row r="27" spans="1:8" x14ac:dyDescent="0.2">
      <c r="A27" s="257" t="s">
        <v>176</v>
      </c>
      <c r="B27" s="257"/>
      <c r="G27" s="292"/>
      <c r="H27" s="302"/>
    </row>
    <row r="28" spans="1:8" x14ac:dyDescent="0.2">
      <c r="A28" s="257"/>
      <c r="B28" s="257"/>
      <c r="G28" s="206"/>
      <c r="H28" s="302"/>
    </row>
    <row r="29" spans="1:8" x14ac:dyDescent="0.2">
      <c r="A29" s="257" t="s">
        <v>177</v>
      </c>
      <c r="B29" s="257"/>
      <c r="G29" s="313"/>
    </row>
    <row r="30" spans="1:8" x14ac:dyDescent="0.2">
      <c r="A30" s="258" t="s">
        <v>178</v>
      </c>
      <c r="B30" s="257"/>
      <c r="G30" s="205">
        <f>G25*G27</f>
        <v>0</v>
      </c>
    </row>
    <row r="31" spans="1:8" x14ac:dyDescent="0.2">
      <c r="A31" s="258"/>
      <c r="B31" s="257"/>
      <c r="G31" s="207"/>
      <c r="H31" s="213"/>
    </row>
    <row r="32" spans="1:8" x14ac:dyDescent="0.2">
      <c r="A32" s="257" t="s">
        <v>261</v>
      </c>
      <c r="G32" s="208">
        <f>+'DHB-5A (NCHC)'!E44</f>
        <v>0</v>
      </c>
      <c r="H32" s="277" t="s">
        <v>263</v>
      </c>
    </row>
    <row r="33" spans="1:8" x14ac:dyDescent="0.2">
      <c r="G33" s="209"/>
      <c r="H33" s="212"/>
    </row>
    <row r="34" spans="1:8" x14ac:dyDescent="0.2">
      <c r="A34" s="129" t="s">
        <v>180</v>
      </c>
      <c r="G34" s="208">
        <f>G30-G32</f>
        <v>0</v>
      </c>
      <c r="H34" s="213" t="s">
        <v>181</v>
      </c>
    </row>
    <row r="35" spans="1:8" x14ac:dyDescent="0.2">
      <c r="G35" s="214"/>
      <c r="H35" s="212"/>
    </row>
    <row r="36" spans="1:8" x14ac:dyDescent="0.2">
      <c r="A36" s="212" t="s">
        <v>264</v>
      </c>
      <c r="G36" s="259"/>
      <c r="H36" s="212"/>
    </row>
    <row r="37" spans="1:8" x14ac:dyDescent="0.2">
      <c r="A37" s="314"/>
      <c r="G37" s="259"/>
      <c r="H37" s="212"/>
    </row>
    <row r="40" spans="1:8" x14ac:dyDescent="0.2">
      <c r="A40" s="212"/>
    </row>
    <row r="41" spans="1:8" x14ac:dyDescent="0.2">
      <c r="A41" s="212"/>
    </row>
    <row r="42" spans="1:8" x14ac:dyDescent="0.2">
      <c r="A42" s="212"/>
    </row>
    <row r="43" spans="1:8" x14ac:dyDescent="0.2">
      <c r="A43" s="212" t="s">
        <v>285</v>
      </c>
    </row>
    <row r="44" spans="1:8" x14ac:dyDescent="0.2">
      <c r="A44" s="212" t="s">
        <v>38</v>
      </c>
    </row>
    <row r="45" spans="1:8" x14ac:dyDescent="0.2">
      <c r="A45" s="371" t="s">
        <v>269</v>
      </c>
      <c r="B45" s="372"/>
      <c r="C45" s="372"/>
      <c r="D45" s="372"/>
      <c r="E45" s="372"/>
      <c r="F45" s="372"/>
      <c r="G45" s="372"/>
      <c r="H45" s="372"/>
    </row>
  </sheetData>
  <sheetProtection algorithmName="SHA-512" hashValue="cqegIicsbPYvu9Vxm0Sx6coSs4nUPs30T88bqhEjDjbjY/ACddb92zkt6SZqsr+8dgHxew+prtkkPq7sbhHHCQ==" saltValue="VV/8xGf6unLyj6Kf7aY1Vw==" spinCount="100000" sheet="1" selectLockedCells="1"/>
  <mergeCells count="8">
    <mergeCell ref="C9:E9"/>
    <mergeCell ref="A45:H45"/>
    <mergeCell ref="A3:H3"/>
    <mergeCell ref="A4:H4"/>
    <mergeCell ref="A5:H5"/>
    <mergeCell ref="C7:E7"/>
    <mergeCell ref="G7:H7"/>
    <mergeCell ref="C8:E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showGridLines="0" showZeros="0" topLeftCell="B1" zoomScaleNormal="100" workbookViewId="0">
      <selection activeCell="H18" sqref="H18"/>
    </sheetView>
  </sheetViews>
  <sheetFormatPr defaultRowHeight="12.75" x14ac:dyDescent="0.2"/>
  <cols>
    <col min="1" max="1" width="5.140625" hidden="1" customWidth="1"/>
    <col min="2" max="2" width="7.7109375" customWidth="1"/>
    <col min="3" max="3" width="8.28515625" customWidth="1"/>
    <col min="5" max="5" width="5" customWidth="1"/>
    <col min="6" max="6" width="18.28515625" customWidth="1"/>
    <col min="7" max="7" width="11.5703125" customWidth="1"/>
    <col min="8" max="8" width="11.7109375" customWidth="1"/>
    <col min="9" max="9" width="11.85546875" style="94" customWidth="1"/>
  </cols>
  <sheetData>
    <row r="1" spans="2:13" x14ac:dyDescent="0.2">
      <c r="B1" s="231" t="str">
        <f>IF(Facesheet!F1="X","RUN DATE:  "," ")</f>
        <v xml:space="preserve">RUN DATE:  </v>
      </c>
      <c r="C1" s="232">
        <f ca="1">IF(Facesheet!F1="X",TODAY()," ")</f>
        <v>43417</v>
      </c>
      <c r="H1" s="1"/>
      <c r="I1" s="128" t="s">
        <v>224</v>
      </c>
    </row>
    <row r="3" spans="2:13" x14ac:dyDescent="0.2">
      <c r="B3" s="348" t="s">
        <v>225</v>
      </c>
      <c r="C3" s="348"/>
      <c r="D3" s="348"/>
      <c r="E3" s="348"/>
      <c r="F3" s="348"/>
      <c r="G3" s="348"/>
      <c r="H3" s="348"/>
      <c r="I3" s="348"/>
    </row>
    <row r="4" spans="2:13" x14ac:dyDescent="0.2">
      <c r="B4" s="335" t="s">
        <v>245</v>
      </c>
      <c r="C4" s="335"/>
      <c r="D4" s="335"/>
      <c r="E4" s="335"/>
      <c r="F4" s="335"/>
      <c r="G4" s="335"/>
      <c r="H4" s="335"/>
      <c r="I4" s="335"/>
      <c r="J4" s="274"/>
      <c r="K4" s="274"/>
      <c r="L4" s="274"/>
      <c r="M4" s="274"/>
    </row>
    <row r="5" spans="2:13" x14ac:dyDescent="0.2">
      <c r="B5" s="348" t="s">
        <v>39</v>
      </c>
      <c r="C5" s="348"/>
      <c r="D5" s="348"/>
      <c r="E5" s="348"/>
      <c r="F5" s="348"/>
      <c r="G5" s="348"/>
      <c r="H5" s="348"/>
      <c r="I5" s="348"/>
    </row>
    <row r="6" spans="2:13" x14ac:dyDescent="0.2">
      <c r="B6" s="271"/>
      <c r="C6" s="271"/>
      <c r="D6" s="271"/>
      <c r="E6" s="271"/>
      <c r="F6" s="271"/>
      <c r="G6" s="271"/>
      <c r="H6" s="271"/>
      <c r="I6" s="271"/>
    </row>
    <row r="7" spans="2:13" x14ac:dyDescent="0.2">
      <c r="B7" s="270" t="s">
        <v>221</v>
      </c>
      <c r="C7" s="271"/>
      <c r="D7" s="349">
        <f>Facesheet!D11</f>
        <v>0</v>
      </c>
      <c r="E7" s="350"/>
      <c r="F7" s="351"/>
      <c r="G7" s="271"/>
      <c r="H7" s="358" t="s">
        <v>227</v>
      </c>
      <c r="I7" s="358"/>
    </row>
    <row r="8" spans="2:13" x14ac:dyDescent="0.2">
      <c r="B8" s="270" t="s">
        <v>204</v>
      </c>
      <c r="C8" s="271"/>
      <c r="D8" s="352">
        <f>Facesheet!D18</f>
        <v>0</v>
      </c>
      <c r="E8" s="353"/>
      <c r="F8" s="354"/>
      <c r="G8" s="271"/>
      <c r="H8" s="272" t="s">
        <v>222</v>
      </c>
      <c r="I8" s="301">
        <f>+Facesheet!E15</f>
        <v>0</v>
      </c>
    </row>
    <row r="9" spans="2:13" x14ac:dyDescent="0.2">
      <c r="B9" s="270" t="s">
        <v>220</v>
      </c>
      <c r="C9" s="271"/>
      <c r="D9" s="355">
        <f>Facesheet!A18</f>
        <v>0</v>
      </c>
      <c r="E9" s="356"/>
      <c r="F9" s="357"/>
      <c r="G9" s="271"/>
      <c r="H9" s="272" t="s">
        <v>223</v>
      </c>
      <c r="I9" s="301">
        <f>+Facesheet!H15</f>
        <v>0</v>
      </c>
    </row>
    <row r="10" spans="2:13" x14ac:dyDescent="0.2">
      <c r="B10" s="10"/>
      <c r="C10" s="10"/>
      <c r="D10" s="10"/>
      <c r="E10" s="17"/>
      <c r="F10" s="10"/>
      <c r="G10" s="10"/>
      <c r="H10" s="10"/>
      <c r="I10" s="100"/>
    </row>
    <row r="12" spans="2:13" x14ac:dyDescent="0.2">
      <c r="B12" s="25"/>
      <c r="C12" s="26"/>
      <c r="D12" s="26"/>
      <c r="E12" s="26"/>
      <c r="F12" s="27"/>
      <c r="G12" s="131">
        <v>2017</v>
      </c>
      <c r="H12" s="130">
        <v>2018</v>
      </c>
      <c r="I12" s="132" t="s">
        <v>40</v>
      </c>
    </row>
    <row r="13" spans="2:13" x14ac:dyDescent="0.2">
      <c r="B13" s="52"/>
      <c r="C13" s="30"/>
      <c r="D13" s="30"/>
      <c r="E13" s="30"/>
      <c r="F13" s="53"/>
      <c r="G13" s="23" t="s">
        <v>41</v>
      </c>
      <c r="H13" s="79" t="s">
        <v>42</v>
      </c>
      <c r="I13" s="133" t="s">
        <v>43</v>
      </c>
    </row>
    <row r="14" spans="2:13" x14ac:dyDescent="0.2">
      <c r="G14" s="140"/>
      <c r="H14" s="134"/>
      <c r="I14" s="134"/>
    </row>
    <row r="15" spans="2:13" x14ac:dyDescent="0.2">
      <c r="B15" s="1" t="s">
        <v>44</v>
      </c>
      <c r="G15" s="80"/>
      <c r="H15" s="80"/>
      <c r="I15" s="135">
        <f>IF((G15=H15),H15,)</f>
        <v>0</v>
      </c>
    </row>
    <row r="16" spans="2:13" x14ac:dyDescent="0.2">
      <c r="G16" s="140"/>
      <c r="H16" s="134"/>
      <c r="I16" s="134"/>
    </row>
    <row r="17" spans="2:9" x14ac:dyDescent="0.2">
      <c r="B17" s="1" t="s">
        <v>45</v>
      </c>
      <c r="G17" s="141"/>
      <c r="H17" s="136"/>
      <c r="I17" s="136"/>
    </row>
    <row r="18" spans="2:9" x14ac:dyDescent="0.2">
      <c r="B18" s="1" t="s">
        <v>302</v>
      </c>
      <c r="G18" s="81"/>
      <c r="H18" s="82"/>
      <c r="I18" s="137">
        <f>ROUND((G18+H18),0)</f>
        <v>0</v>
      </c>
    </row>
    <row r="19" spans="2:9" x14ac:dyDescent="0.2">
      <c r="G19" s="140"/>
      <c r="H19" s="134"/>
      <c r="I19" s="134"/>
    </row>
    <row r="20" spans="2:9" x14ac:dyDescent="0.2">
      <c r="B20" s="1" t="s">
        <v>46</v>
      </c>
      <c r="G20" s="139">
        <f>ROUND((G15*G18),0)</f>
        <v>0</v>
      </c>
      <c r="H20" s="138">
        <f>ROUND((H15*H18),0)</f>
        <v>0</v>
      </c>
      <c r="I20" s="138">
        <f>ROUND((G20+H20),0)</f>
        <v>0</v>
      </c>
    </row>
    <row r="40" spans="2:10" x14ac:dyDescent="0.2">
      <c r="B40" s="1"/>
    </row>
    <row r="41" spans="2:10" x14ac:dyDescent="0.2">
      <c r="B41" s="1"/>
    </row>
    <row r="42" spans="2:10" x14ac:dyDescent="0.2">
      <c r="E42" s="18"/>
      <c r="F42" s="4"/>
    </row>
    <row r="43" spans="2:10" x14ac:dyDescent="0.2">
      <c r="B43" s="1" t="str">
        <f>Facesheet!A58</f>
        <v>DHB-RHC (10/2018)</v>
      </c>
    </row>
    <row r="44" spans="2:10" x14ac:dyDescent="0.2">
      <c r="B44" s="1" t="str">
        <f>Facesheet!A59</f>
        <v>Audit Section</v>
      </c>
    </row>
    <row r="45" spans="2:10" x14ac:dyDescent="0.2">
      <c r="B45" s="278" t="s">
        <v>266</v>
      </c>
      <c r="C45" s="58"/>
      <c r="D45" s="58"/>
      <c r="E45" s="58"/>
      <c r="F45" s="229"/>
      <c r="G45" s="58"/>
      <c r="H45" s="58"/>
      <c r="I45" s="103"/>
      <c r="J45" s="9"/>
    </row>
  </sheetData>
  <sheetProtection algorithmName="SHA-512" hashValue="0eQPvqVnxy4agW4skNieC8RvrOMhZjnLYnZw1Gju0lP114xrTUCRq+QG5N/5pSyZE05/pK03BUyarP1jQWNfUQ==" saltValue="F64GoKcwBaQSvCFCs5CJrw==" spinCount="100000" sheet="1" selectLockedCells="1"/>
  <mergeCells count="7">
    <mergeCell ref="B5:I5"/>
    <mergeCell ref="D7:F7"/>
    <mergeCell ref="D8:F8"/>
    <mergeCell ref="D9:F9"/>
    <mergeCell ref="B3:I3"/>
    <mergeCell ref="B4:I4"/>
    <mergeCell ref="H7:I7"/>
  </mergeCells>
  <phoneticPr fontId="11" type="noConversion"/>
  <pageMargins left="0.5" right="0.5" top="0.5" bottom="0.5" header="0.5" footer="0.2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showGridLines="0" showZeros="0" zoomScaleNormal="100" workbookViewId="0">
      <selection activeCell="G35" sqref="G35"/>
    </sheetView>
  </sheetViews>
  <sheetFormatPr defaultRowHeight="12.75" x14ac:dyDescent="0.2"/>
  <cols>
    <col min="1" max="1" width="11.42578125" customWidth="1"/>
    <col min="2" max="2" width="12.42578125" customWidth="1"/>
    <col min="4" max="4" width="7.28515625" customWidth="1"/>
    <col min="5" max="5" width="12" customWidth="1"/>
    <col min="6" max="6" width="13.7109375" customWidth="1"/>
    <col min="7" max="7" width="17" customWidth="1"/>
    <col min="8" max="8" width="11.28515625" customWidth="1"/>
    <col min="247" max="247" width="11.42578125" customWidth="1"/>
    <col min="248" max="248" width="12.42578125" customWidth="1"/>
    <col min="250" max="250" width="6" customWidth="1"/>
    <col min="251" max="251" width="12" customWidth="1"/>
    <col min="252" max="252" width="13.7109375" customWidth="1"/>
    <col min="253" max="253" width="14.140625" customWidth="1"/>
    <col min="254" max="254" width="7.7109375" customWidth="1"/>
    <col min="256" max="256" width="8" customWidth="1"/>
    <col min="257" max="257" width="12.42578125" customWidth="1"/>
    <col min="258" max="258" width="14.42578125" customWidth="1"/>
    <col min="259" max="259" width="7.28515625" customWidth="1"/>
    <col min="260" max="260" width="8.28515625" customWidth="1"/>
    <col min="261" max="261" width="9.42578125" customWidth="1"/>
    <col min="262" max="262" width="7.42578125" customWidth="1"/>
    <col min="263" max="264" width="9.42578125" customWidth="1"/>
    <col min="265" max="265" width="11.28515625" customWidth="1"/>
    <col min="503" max="503" width="11.42578125" customWidth="1"/>
    <col min="504" max="504" width="12.42578125" customWidth="1"/>
    <col min="506" max="506" width="6" customWidth="1"/>
    <col min="507" max="507" width="12" customWidth="1"/>
    <col min="508" max="508" width="13.7109375" customWidth="1"/>
    <col min="509" max="509" width="14.140625" customWidth="1"/>
    <col min="510" max="510" width="7.7109375" customWidth="1"/>
    <col min="512" max="512" width="8" customWidth="1"/>
    <col min="513" max="513" width="12.42578125" customWidth="1"/>
    <col min="514" max="514" width="14.42578125" customWidth="1"/>
    <col min="515" max="515" width="7.28515625" customWidth="1"/>
    <col min="516" max="516" width="8.28515625" customWidth="1"/>
    <col min="517" max="517" width="9.42578125" customWidth="1"/>
    <col min="518" max="518" width="7.42578125" customWidth="1"/>
    <col min="519" max="520" width="9.42578125" customWidth="1"/>
    <col min="521" max="521" width="11.28515625" customWidth="1"/>
    <col min="759" max="759" width="11.42578125" customWidth="1"/>
    <col min="760" max="760" width="12.42578125" customWidth="1"/>
    <col min="762" max="762" width="6" customWidth="1"/>
    <col min="763" max="763" width="12" customWidth="1"/>
    <col min="764" max="764" width="13.7109375" customWidth="1"/>
    <col min="765" max="765" width="14.140625" customWidth="1"/>
    <col min="766" max="766" width="7.7109375" customWidth="1"/>
    <col min="768" max="768" width="8" customWidth="1"/>
    <col min="769" max="769" width="12.42578125" customWidth="1"/>
    <col min="770" max="770" width="14.42578125" customWidth="1"/>
    <col min="771" max="771" width="7.28515625" customWidth="1"/>
    <col min="772" max="772" width="8.28515625" customWidth="1"/>
    <col min="773" max="773" width="9.42578125" customWidth="1"/>
    <col min="774" max="774" width="7.42578125" customWidth="1"/>
    <col min="775" max="776" width="9.42578125" customWidth="1"/>
    <col min="777" max="777" width="11.28515625" customWidth="1"/>
    <col min="1015" max="1015" width="11.42578125" customWidth="1"/>
    <col min="1016" max="1016" width="12.42578125" customWidth="1"/>
    <col min="1018" max="1018" width="6" customWidth="1"/>
    <col min="1019" max="1019" width="12" customWidth="1"/>
    <col min="1020" max="1020" width="13.7109375" customWidth="1"/>
    <col min="1021" max="1021" width="14.140625" customWidth="1"/>
    <col min="1022" max="1022" width="7.7109375" customWidth="1"/>
    <col min="1024" max="1024" width="8" customWidth="1"/>
    <col min="1025" max="1025" width="12.42578125" customWidth="1"/>
    <col min="1026" max="1026" width="14.42578125" customWidth="1"/>
    <col min="1027" max="1027" width="7.28515625" customWidth="1"/>
    <col min="1028" max="1028" width="8.28515625" customWidth="1"/>
    <col min="1029" max="1029" width="9.42578125" customWidth="1"/>
    <col min="1030" max="1030" width="7.42578125" customWidth="1"/>
    <col min="1031" max="1032" width="9.42578125" customWidth="1"/>
    <col min="1033" max="1033" width="11.28515625" customWidth="1"/>
    <col min="1271" max="1271" width="11.42578125" customWidth="1"/>
    <col min="1272" max="1272" width="12.42578125" customWidth="1"/>
    <col min="1274" max="1274" width="6" customWidth="1"/>
    <col min="1275" max="1275" width="12" customWidth="1"/>
    <col min="1276" max="1276" width="13.7109375" customWidth="1"/>
    <col min="1277" max="1277" width="14.140625" customWidth="1"/>
    <col min="1278" max="1278" width="7.7109375" customWidth="1"/>
    <col min="1280" max="1280" width="8" customWidth="1"/>
    <col min="1281" max="1281" width="12.42578125" customWidth="1"/>
    <col min="1282" max="1282" width="14.42578125" customWidth="1"/>
    <col min="1283" max="1283" width="7.28515625" customWidth="1"/>
    <col min="1284" max="1284" width="8.28515625" customWidth="1"/>
    <col min="1285" max="1285" width="9.42578125" customWidth="1"/>
    <col min="1286" max="1286" width="7.42578125" customWidth="1"/>
    <col min="1287" max="1288" width="9.42578125" customWidth="1"/>
    <col min="1289" max="1289" width="11.28515625" customWidth="1"/>
    <col min="1527" max="1527" width="11.42578125" customWidth="1"/>
    <col min="1528" max="1528" width="12.42578125" customWidth="1"/>
    <col min="1530" max="1530" width="6" customWidth="1"/>
    <col min="1531" max="1531" width="12" customWidth="1"/>
    <col min="1532" max="1532" width="13.7109375" customWidth="1"/>
    <col min="1533" max="1533" width="14.140625" customWidth="1"/>
    <col min="1534" max="1534" width="7.7109375" customWidth="1"/>
    <col min="1536" max="1536" width="8" customWidth="1"/>
    <col min="1537" max="1537" width="12.42578125" customWidth="1"/>
    <col min="1538" max="1538" width="14.42578125" customWidth="1"/>
    <col min="1539" max="1539" width="7.28515625" customWidth="1"/>
    <col min="1540" max="1540" width="8.28515625" customWidth="1"/>
    <col min="1541" max="1541" width="9.42578125" customWidth="1"/>
    <col min="1542" max="1542" width="7.42578125" customWidth="1"/>
    <col min="1543" max="1544" width="9.42578125" customWidth="1"/>
    <col min="1545" max="1545" width="11.28515625" customWidth="1"/>
    <col min="1783" max="1783" width="11.42578125" customWidth="1"/>
    <col min="1784" max="1784" width="12.42578125" customWidth="1"/>
    <col min="1786" max="1786" width="6" customWidth="1"/>
    <col min="1787" max="1787" width="12" customWidth="1"/>
    <col min="1788" max="1788" width="13.7109375" customWidth="1"/>
    <col min="1789" max="1789" width="14.140625" customWidth="1"/>
    <col min="1790" max="1790" width="7.7109375" customWidth="1"/>
    <col min="1792" max="1792" width="8" customWidth="1"/>
    <col min="1793" max="1793" width="12.42578125" customWidth="1"/>
    <col min="1794" max="1794" width="14.42578125" customWidth="1"/>
    <col min="1795" max="1795" width="7.28515625" customWidth="1"/>
    <col min="1796" max="1796" width="8.28515625" customWidth="1"/>
    <col min="1797" max="1797" width="9.42578125" customWidth="1"/>
    <col min="1798" max="1798" width="7.42578125" customWidth="1"/>
    <col min="1799" max="1800" width="9.42578125" customWidth="1"/>
    <col min="1801" max="1801" width="11.28515625" customWidth="1"/>
    <col min="2039" max="2039" width="11.42578125" customWidth="1"/>
    <col min="2040" max="2040" width="12.42578125" customWidth="1"/>
    <col min="2042" max="2042" width="6" customWidth="1"/>
    <col min="2043" max="2043" width="12" customWidth="1"/>
    <col min="2044" max="2044" width="13.7109375" customWidth="1"/>
    <col min="2045" max="2045" width="14.140625" customWidth="1"/>
    <col min="2046" max="2046" width="7.7109375" customWidth="1"/>
    <col min="2048" max="2048" width="8" customWidth="1"/>
    <col min="2049" max="2049" width="12.42578125" customWidth="1"/>
    <col min="2050" max="2050" width="14.42578125" customWidth="1"/>
    <col min="2051" max="2051" width="7.28515625" customWidth="1"/>
    <col min="2052" max="2052" width="8.28515625" customWidth="1"/>
    <col min="2053" max="2053" width="9.42578125" customWidth="1"/>
    <col min="2054" max="2054" width="7.42578125" customWidth="1"/>
    <col min="2055" max="2056" width="9.42578125" customWidth="1"/>
    <col min="2057" max="2057" width="11.28515625" customWidth="1"/>
    <col min="2295" max="2295" width="11.42578125" customWidth="1"/>
    <col min="2296" max="2296" width="12.42578125" customWidth="1"/>
    <col min="2298" max="2298" width="6" customWidth="1"/>
    <col min="2299" max="2299" width="12" customWidth="1"/>
    <col min="2300" max="2300" width="13.7109375" customWidth="1"/>
    <col min="2301" max="2301" width="14.140625" customWidth="1"/>
    <col min="2302" max="2302" width="7.7109375" customWidth="1"/>
    <col min="2304" max="2304" width="8" customWidth="1"/>
    <col min="2305" max="2305" width="12.42578125" customWidth="1"/>
    <col min="2306" max="2306" width="14.42578125" customWidth="1"/>
    <col min="2307" max="2307" width="7.28515625" customWidth="1"/>
    <col min="2308" max="2308" width="8.28515625" customWidth="1"/>
    <col min="2309" max="2309" width="9.42578125" customWidth="1"/>
    <col min="2310" max="2310" width="7.42578125" customWidth="1"/>
    <col min="2311" max="2312" width="9.42578125" customWidth="1"/>
    <col min="2313" max="2313" width="11.28515625" customWidth="1"/>
    <col min="2551" max="2551" width="11.42578125" customWidth="1"/>
    <col min="2552" max="2552" width="12.42578125" customWidth="1"/>
    <col min="2554" max="2554" width="6" customWidth="1"/>
    <col min="2555" max="2555" width="12" customWidth="1"/>
    <col min="2556" max="2556" width="13.7109375" customWidth="1"/>
    <col min="2557" max="2557" width="14.140625" customWidth="1"/>
    <col min="2558" max="2558" width="7.7109375" customWidth="1"/>
    <col min="2560" max="2560" width="8" customWidth="1"/>
    <col min="2561" max="2561" width="12.42578125" customWidth="1"/>
    <col min="2562" max="2562" width="14.42578125" customWidth="1"/>
    <col min="2563" max="2563" width="7.28515625" customWidth="1"/>
    <col min="2564" max="2564" width="8.28515625" customWidth="1"/>
    <col min="2565" max="2565" width="9.42578125" customWidth="1"/>
    <col min="2566" max="2566" width="7.42578125" customWidth="1"/>
    <col min="2567" max="2568" width="9.42578125" customWidth="1"/>
    <col min="2569" max="2569" width="11.28515625" customWidth="1"/>
    <col min="2807" max="2807" width="11.42578125" customWidth="1"/>
    <col min="2808" max="2808" width="12.42578125" customWidth="1"/>
    <col min="2810" max="2810" width="6" customWidth="1"/>
    <col min="2811" max="2811" width="12" customWidth="1"/>
    <col min="2812" max="2812" width="13.7109375" customWidth="1"/>
    <col min="2813" max="2813" width="14.140625" customWidth="1"/>
    <col min="2814" max="2814" width="7.7109375" customWidth="1"/>
    <col min="2816" max="2816" width="8" customWidth="1"/>
    <col min="2817" max="2817" width="12.42578125" customWidth="1"/>
    <col min="2818" max="2818" width="14.42578125" customWidth="1"/>
    <col min="2819" max="2819" width="7.28515625" customWidth="1"/>
    <col min="2820" max="2820" width="8.28515625" customWidth="1"/>
    <col min="2821" max="2821" width="9.42578125" customWidth="1"/>
    <col min="2822" max="2822" width="7.42578125" customWidth="1"/>
    <col min="2823" max="2824" width="9.42578125" customWidth="1"/>
    <col min="2825" max="2825" width="11.28515625" customWidth="1"/>
    <col min="3063" max="3063" width="11.42578125" customWidth="1"/>
    <col min="3064" max="3064" width="12.42578125" customWidth="1"/>
    <col min="3066" max="3066" width="6" customWidth="1"/>
    <col min="3067" max="3067" width="12" customWidth="1"/>
    <col min="3068" max="3068" width="13.7109375" customWidth="1"/>
    <col min="3069" max="3069" width="14.140625" customWidth="1"/>
    <col min="3070" max="3070" width="7.7109375" customWidth="1"/>
    <col min="3072" max="3072" width="8" customWidth="1"/>
    <col min="3073" max="3073" width="12.42578125" customWidth="1"/>
    <col min="3074" max="3074" width="14.42578125" customWidth="1"/>
    <col min="3075" max="3075" width="7.28515625" customWidth="1"/>
    <col min="3076" max="3076" width="8.28515625" customWidth="1"/>
    <col min="3077" max="3077" width="9.42578125" customWidth="1"/>
    <col min="3078" max="3078" width="7.42578125" customWidth="1"/>
    <col min="3079" max="3080" width="9.42578125" customWidth="1"/>
    <col min="3081" max="3081" width="11.28515625" customWidth="1"/>
    <col min="3319" max="3319" width="11.42578125" customWidth="1"/>
    <col min="3320" max="3320" width="12.42578125" customWidth="1"/>
    <col min="3322" max="3322" width="6" customWidth="1"/>
    <col min="3323" max="3323" width="12" customWidth="1"/>
    <col min="3324" max="3324" width="13.7109375" customWidth="1"/>
    <col min="3325" max="3325" width="14.140625" customWidth="1"/>
    <col min="3326" max="3326" width="7.7109375" customWidth="1"/>
    <col min="3328" max="3328" width="8" customWidth="1"/>
    <col min="3329" max="3329" width="12.42578125" customWidth="1"/>
    <col min="3330" max="3330" width="14.42578125" customWidth="1"/>
    <col min="3331" max="3331" width="7.28515625" customWidth="1"/>
    <col min="3332" max="3332" width="8.28515625" customWidth="1"/>
    <col min="3333" max="3333" width="9.42578125" customWidth="1"/>
    <col min="3334" max="3334" width="7.42578125" customWidth="1"/>
    <col min="3335" max="3336" width="9.42578125" customWidth="1"/>
    <col min="3337" max="3337" width="11.28515625" customWidth="1"/>
    <col min="3575" max="3575" width="11.42578125" customWidth="1"/>
    <col min="3576" max="3576" width="12.42578125" customWidth="1"/>
    <col min="3578" max="3578" width="6" customWidth="1"/>
    <col min="3579" max="3579" width="12" customWidth="1"/>
    <col min="3580" max="3580" width="13.7109375" customWidth="1"/>
    <col min="3581" max="3581" width="14.140625" customWidth="1"/>
    <col min="3582" max="3582" width="7.7109375" customWidth="1"/>
    <col min="3584" max="3584" width="8" customWidth="1"/>
    <col min="3585" max="3585" width="12.42578125" customWidth="1"/>
    <col min="3586" max="3586" width="14.42578125" customWidth="1"/>
    <col min="3587" max="3587" width="7.28515625" customWidth="1"/>
    <col min="3588" max="3588" width="8.28515625" customWidth="1"/>
    <col min="3589" max="3589" width="9.42578125" customWidth="1"/>
    <col min="3590" max="3590" width="7.42578125" customWidth="1"/>
    <col min="3591" max="3592" width="9.42578125" customWidth="1"/>
    <col min="3593" max="3593" width="11.28515625" customWidth="1"/>
    <col min="3831" max="3831" width="11.42578125" customWidth="1"/>
    <col min="3832" max="3832" width="12.42578125" customWidth="1"/>
    <col min="3834" max="3834" width="6" customWidth="1"/>
    <col min="3835" max="3835" width="12" customWidth="1"/>
    <col min="3836" max="3836" width="13.7109375" customWidth="1"/>
    <col min="3837" max="3837" width="14.140625" customWidth="1"/>
    <col min="3838" max="3838" width="7.7109375" customWidth="1"/>
    <col min="3840" max="3840" width="8" customWidth="1"/>
    <col min="3841" max="3841" width="12.42578125" customWidth="1"/>
    <col min="3842" max="3842" width="14.42578125" customWidth="1"/>
    <col min="3843" max="3843" width="7.28515625" customWidth="1"/>
    <col min="3844" max="3844" width="8.28515625" customWidth="1"/>
    <col min="3845" max="3845" width="9.42578125" customWidth="1"/>
    <col min="3846" max="3846" width="7.42578125" customWidth="1"/>
    <col min="3847" max="3848" width="9.42578125" customWidth="1"/>
    <col min="3849" max="3849" width="11.28515625" customWidth="1"/>
    <col min="4087" max="4087" width="11.42578125" customWidth="1"/>
    <col min="4088" max="4088" width="12.42578125" customWidth="1"/>
    <col min="4090" max="4090" width="6" customWidth="1"/>
    <col min="4091" max="4091" width="12" customWidth="1"/>
    <col min="4092" max="4092" width="13.7109375" customWidth="1"/>
    <col min="4093" max="4093" width="14.140625" customWidth="1"/>
    <col min="4094" max="4094" width="7.7109375" customWidth="1"/>
    <col min="4096" max="4096" width="8" customWidth="1"/>
    <col min="4097" max="4097" width="12.42578125" customWidth="1"/>
    <col min="4098" max="4098" width="14.42578125" customWidth="1"/>
    <col min="4099" max="4099" width="7.28515625" customWidth="1"/>
    <col min="4100" max="4100" width="8.28515625" customWidth="1"/>
    <col min="4101" max="4101" width="9.42578125" customWidth="1"/>
    <col min="4102" max="4102" width="7.42578125" customWidth="1"/>
    <col min="4103" max="4104" width="9.42578125" customWidth="1"/>
    <col min="4105" max="4105" width="11.28515625" customWidth="1"/>
    <col min="4343" max="4343" width="11.42578125" customWidth="1"/>
    <col min="4344" max="4344" width="12.42578125" customWidth="1"/>
    <col min="4346" max="4346" width="6" customWidth="1"/>
    <col min="4347" max="4347" width="12" customWidth="1"/>
    <col min="4348" max="4348" width="13.7109375" customWidth="1"/>
    <col min="4349" max="4349" width="14.140625" customWidth="1"/>
    <col min="4350" max="4350" width="7.7109375" customWidth="1"/>
    <col min="4352" max="4352" width="8" customWidth="1"/>
    <col min="4353" max="4353" width="12.42578125" customWidth="1"/>
    <col min="4354" max="4354" width="14.42578125" customWidth="1"/>
    <col min="4355" max="4355" width="7.28515625" customWidth="1"/>
    <col min="4356" max="4356" width="8.28515625" customWidth="1"/>
    <col min="4357" max="4357" width="9.42578125" customWidth="1"/>
    <col min="4358" max="4358" width="7.42578125" customWidth="1"/>
    <col min="4359" max="4360" width="9.42578125" customWidth="1"/>
    <col min="4361" max="4361" width="11.28515625" customWidth="1"/>
    <col min="4599" max="4599" width="11.42578125" customWidth="1"/>
    <col min="4600" max="4600" width="12.42578125" customWidth="1"/>
    <col min="4602" max="4602" width="6" customWidth="1"/>
    <col min="4603" max="4603" width="12" customWidth="1"/>
    <col min="4604" max="4604" width="13.7109375" customWidth="1"/>
    <col min="4605" max="4605" width="14.140625" customWidth="1"/>
    <col min="4606" max="4606" width="7.7109375" customWidth="1"/>
    <col min="4608" max="4608" width="8" customWidth="1"/>
    <col min="4609" max="4609" width="12.42578125" customWidth="1"/>
    <col min="4610" max="4610" width="14.42578125" customWidth="1"/>
    <col min="4611" max="4611" width="7.28515625" customWidth="1"/>
    <col min="4612" max="4612" width="8.28515625" customWidth="1"/>
    <col min="4613" max="4613" width="9.42578125" customWidth="1"/>
    <col min="4614" max="4614" width="7.42578125" customWidth="1"/>
    <col min="4615" max="4616" width="9.42578125" customWidth="1"/>
    <col min="4617" max="4617" width="11.28515625" customWidth="1"/>
    <col min="4855" max="4855" width="11.42578125" customWidth="1"/>
    <col min="4856" max="4856" width="12.42578125" customWidth="1"/>
    <col min="4858" max="4858" width="6" customWidth="1"/>
    <col min="4859" max="4859" width="12" customWidth="1"/>
    <col min="4860" max="4860" width="13.7109375" customWidth="1"/>
    <col min="4861" max="4861" width="14.140625" customWidth="1"/>
    <col min="4862" max="4862" width="7.7109375" customWidth="1"/>
    <col min="4864" max="4864" width="8" customWidth="1"/>
    <col min="4865" max="4865" width="12.42578125" customWidth="1"/>
    <col min="4866" max="4866" width="14.42578125" customWidth="1"/>
    <col min="4867" max="4867" width="7.28515625" customWidth="1"/>
    <col min="4868" max="4868" width="8.28515625" customWidth="1"/>
    <col min="4869" max="4869" width="9.42578125" customWidth="1"/>
    <col min="4870" max="4870" width="7.42578125" customWidth="1"/>
    <col min="4871" max="4872" width="9.42578125" customWidth="1"/>
    <col min="4873" max="4873" width="11.28515625" customWidth="1"/>
    <col min="5111" max="5111" width="11.42578125" customWidth="1"/>
    <col min="5112" max="5112" width="12.42578125" customWidth="1"/>
    <col min="5114" max="5114" width="6" customWidth="1"/>
    <col min="5115" max="5115" width="12" customWidth="1"/>
    <col min="5116" max="5116" width="13.7109375" customWidth="1"/>
    <col min="5117" max="5117" width="14.140625" customWidth="1"/>
    <col min="5118" max="5118" width="7.7109375" customWidth="1"/>
    <col min="5120" max="5120" width="8" customWidth="1"/>
    <col min="5121" max="5121" width="12.42578125" customWidth="1"/>
    <col min="5122" max="5122" width="14.42578125" customWidth="1"/>
    <col min="5123" max="5123" width="7.28515625" customWidth="1"/>
    <col min="5124" max="5124" width="8.28515625" customWidth="1"/>
    <col min="5125" max="5125" width="9.42578125" customWidth="1"/>
    <col min="5126" max="5126" width="7.42578125" customWidth="1"/>
    <col min="5127" max="5128" width="9.42578125" customWidth="1"/>
    <col min="5129" max="5129" width="11.28515625" customWidth="1"/>
    <col min="5367" max="5367" width="11.42578125" customWidth="1"/>
    <col min="5368" max="5368" width="12.42578125" customWidth="1"/>
    <col min="5370" max="5370" width="6" customWidth="1"/>
    <col min="5371" max="5371" width="12" customWidth="1"/>
    <col min="5372" max="5372" width="13.7109375" customWidth="1"/>
    <col min="5373" max="5373" width="14.140625" customWidth="1"/>
    <col min="5374" max="5374" width="7.7109375" customWidth="1"/>
    <col min="5376" max="5376" width="8" customWidth="1"/>
    <col min="5377" max="5377" width="12.42578125" customWidth="1"/>
    <col min="5378" max="5378" width="14.42578125" customWidth="1"/>
    <col min="5379" max="5379" width="7.28515625" customWidth="1"/>
    <col min="5380" max="5380" width="8.28515625" customWidth="1"/>
    <col min="5381" max="5381" width="9.42578125" customWidth="1"/>
    <col min="5382" max="5382" width="7.42578125" customWidth="1"/>
    <col min="5383" max="5384" width="9.42578125" customWidth="1"/>
    <col min="5385" max="5385" width="11.28515625" customWidth="1"/>
    <col min="5623" max="5623" width="11.42578125" customWidth="1"/>
    <col min="5624" max="5624" width="12.42578125" customWidth="1"/>
    <col min="5626" max="5626" width="6" customWidth="1"/>
    <col min="5627" max="5627" width="12" customWidth="1"/>
    <col min="5628" max="5628" width="13.7109375" customWidth="1"/>
    <col min="5629" max="5629" width="14.140625" customWidth="1"/>
    <col min="5630" max="5630" width="7.7109375" customWidth="1"/>
    <col min="5632" max="5632" width="8" customWidth="1"/>
    <col min="5633" max="5633" width="12.42578125" customWidth="1"/>
    <col min="5634" max="5634" width="14.42578125" customWidth="1"/>
    <col min="5635" max="5635" width="7.28515625" customWidth="1"/>
    <col min="5636" max="5636" width="8.28515625" customWidth="1"/>
    <col min="5637" max="5637" width="9.42578125" customWidth="1"/>
    <col min="5638" max="5638" width="7.42578125" customWidth="1"/>
    <col min="5639" max="5640" width="9.42578125" customWidth="1"/>
    <col min="5641" max="5641" width="11.28515625" customWidth="1"/>
    <col min="5879" max="5879" width="11.42578125" customWidth="1"/>
    <col min="5880" max="5880" width="12.42578125" customWidth="1"/>
    <col min="5882" max="5882" width="6" customWidth="1"/>
    <col min="5883" max="5883" width="12" customWidth="1"/>
    <col min="5884" max="5884" width="13.7109375" customWidth="1"/>
    <col min="5885" max="5885" width="14.140625" customWidth="1"/>
    <col min="5886" max="5886" width="7.7109375" customWidth="1"/>
    <col min="5888" max="5888" width="8" customWidth="1"/>
    <col min="5889" max="5889" width="12.42578125" customWidth="1"/>
    <col min="5890" max="5890" width="14.42578125" customWidth="1"/>
    <col min="5891" max="5891" width="7.28515625" customWidth="1"/>
    <col min="5892" max="5892" width="8.28515625" customWidth="1"/>
    <col min="5893" max="5893" width="9.42578125" customWidth="1"/>
    <col min="5894" max="5894" width="7.42578125" customWidth="1"/>
    <col min="5895" max="5896" width="9.42578125" customWidth="1"/>
    <col min="5897" max="5897" width="11.28515625" customWidth="1"/>
    <col min="6135" max="6135" width="11.42578125" customWidth="1"/>
    <col min="6136" max="6136" width="12.42578125" customWidth="1"/>
    <col min="6138" max="6138" width="6" customWidth="1"/>
    <col min="6139" max="6139" width="12" customWidth="1"/>
    <col min="6140" max="6140" width="13.7109375" customWidth="1"/>
    <col min="6141" max="6141" width="14.140625" customWidth="1"/>
    <col min="6142" max="6142" width="7.7109375" customWidth="1"/>
    <col min="6144" max="6144" width="8" customWidth="1"/>
    <col min="6145" max="6145" width="12.42578125" customWidth="1"/>
    <col min="6146" max="6146" width="14.42578125" customWidth="1"/>
    <col min="6147" max="6147" width="7.28515625" customWidth="1"/>
    <col min="6148" max="6148" width="8.28515625" customWidth="1"/>
    <col min="6149" max="6149" width="9.42578125" customWidth="1"/>
    <col min="6150" max="6150" width="7.42578125" customWidth="1"/>
    <col min="6151" max="6152" width="9.42578125" customWidth="1"/>
    <col min="6153" max="6153" width="11.28515625" customWidth="1"/>
    <col min="6391" max="6391" width="11.42578125" customWidth="1"/>
    <col min="6392" max="6392" width="12.42578125" customWidth="1"/>
    <col min="6394" max="6394" width="6" customWidth="1"/>
    <col min="6395" max="6395" width="12" customWidth="1"/>
    <col min="6396" max="6396" width="13.7109375" customWidth="1"/>
    <col min="6397" max="6397" width="14.140625" customWidth="1"/>
    <col min="6398" max="6398" width="7.7109375" customWidth="1"/>
    <col min="6400" max="6400" width="8" customWidth="1"/>
    <col min="6401" max="6401" width="12.42578125" customWidth="1"/>
    <col min="6402" max="6402" width="14.42578125" customWidth="1"/>
    <col min="6403" max="6403" width="7.28515625" customWidth="1"/>
    <col min="6404" max="6404" width="8.28515625" customWidth="1"/>
    <col min="6405" max="6405" width="9.42578125" customWidth="1"/>
    <col min="6406" max="6406" width="7.42578125" customWidth="1"/>
    <col min="6407" max="6408" width="9.42578125" customWidth="1"/>
    <col min="6409" max="6409" width="11.28515625" customWidth="1"/>
    <col min="6647" max="6647" width="11.42578125" customWidth="1"/>
    <col min="6648" max="6648" width="12.42578125" customWidth="1"/>
    <col min="6650" max="6650" width="6" customWidth="1"/>
    <col min="6651" max="6651" width="12" customWidth="1"/>
    <col min="6652" max="6652" width="13.7109375" customWidth="1"/>
    <col min="6653" max="6653" width="14.140625" customWidth="1"/>
    <col min="6654" max="6654" width="7.7109375" customWidth="1"/>
    <col min="6656" max="6656" width="8" customWidth="1"/>
    <col min="6657" max="6657" width="12.42578125" customWidth="1"/>
    <col min="6658" max="6658" width="14.42578125" customWidth="1"/>
    <col min="6659" max="6659" width="7.28515625" customWidth="1"/>
    <col min="6660" max="6660" width="8.28515625" customWidth="1"/>
    <col min="6661" max="6661" width="9.42578125" customWidth="1"/>
    <col min="6662" max="6662" width="7.42578125" customWidth="1"/>
    <col min="6663" max="6664" width="9.42578125" customWidth="1"/>
    <col min="6665" max="6665" width="11.28515625" customWidth="1"/>
    <col min="6903" max="6903" width="11.42578125" customWidth="1"/>
    <col min="6904" max="6904" width="12.42578125" customWidth="1"/>
    <col min="6906" max="6906" width="6" customWidth="1"/>
    <col min="6907" max="6907" width="12" customWidth="1"/>
    <col min="6908" max="6908" width="13.7109375" customWidth="1"/>
    <col min="6909" max="6909" width="14.140625" customWidth="1"/>
    <col min="6910" max="6910" width="7.7109375" customWidth="1"/>
    <col min="6912" max="6912" width="8" customWidth="1"/>
    <col min="6913" max="6913" width="12.42578125" customWidth="1"/>
    <col min="6914" max="6914" width="14.42578125" customWidth="1"/>
    <col min="6915" max="6915" width="7.28515625" customWidth="1"/>
    <col min="6916" max="6916" width="8.28515625" customWidth="1"/>
    <col min="6917" max="6917" width="9.42578125" customWidth="1"/>
    <col min="6918" max="6918" width="7.42578125" customWidth="1"/>
    <col min="6919" max="6920" width="9.42578125" customWidth="1"/>
    <col min="6921" max="6921" width="11.28515625" customWidth="1"/>
    <col min="7159" max="7159" width="11.42578125" customWidth="1"/>
    <col min="7160" max="7160" width="12.42578125" customWidth="1"/>
    <col min="7162" max="7162" width="6" customWidth="1"/>
    <col min="7163" max="7163" width="12" customWidth="1"/>
    <col min="7164" max="7164" width="13.7109375" customWidth="1"/>
    <col min="7165" max="7165" width="14.140625" customWidth="1"/>
    <col min="7166" max="7166" width="7.7109375" customWidth="1"/>
    <col min="7168" max="7168" width="8" customWidth="1"/>
    <col min="7169" max="7169" width="12.42578125" customWidth="1"/>
    <col min="7170" max="7170" width="14.42578125" customWidth="1"/>
    <col min="7171" max="7171" width="7.28515625" customWidth="1"/>
    <col min="7172" max="7172" width="8.28515625" customWidth="1"/>
    <col min="7173" max="7173" width="9.42578125" customWidth="1"/>
    <col min="7174" max="7174" width="7.42578125" customWidth="1"/>
    <col min="7175" max="7176" width="9.42578125" customWidth="1"/>
    <col min="7177" max="7177" width="11.28515625" customWidth="1"/>
    <col min="7415" max="7415" width="11.42578125" customWidth="1"/>
    <col min="7416" max="7416" width="12.42578125" customWidth="1"/>
    <col min="7418" max="7418" width="6" customWidth="1"/>
    <col min="7419" max="7419" width="12" customWidth="1"/>
    <col min="7420" max="7420" width="13.7109375" customWidth="1"/>
    <col min="7421" max="7421" width="14.140625" customWidth="1"/>
    <col min="7422" max="7422" width="7.7109375" customWidth="1"/>
    <col min="7424" max="7424" width="8" customWidth="1"/>
    <col min="7425" max="7425" width="12.42578125" customWidth="1"/>
    <col min="7426" max="7426" width="14.42578125" customWidth="1"/>
    <col min="7427" max="7427" width="7.28515625" customWidth="1"/>
    <col min="7428" max="7428" width="8.28515625" customWidth="1"/>
    <col min="7429" max="7429" width="9.42578125" customWidth="1"/>
    <col min="7430" max="7430" width="7.42578125" customWidth="1"/>
    <col min="7431" max="7432" width="9.42578125" customWidth="1"/>
    <col min="7433" max="7433" width="11.28515625" customWidth="1"/>
    <col min="7671" max="7671" width="11.42578125" customWidth="1"/>
    <col min="7672" max="7672" width="12.42578125" customWidth="1"/>
    <col min="7674" max="7674" width="6" customWidth="1"/>
    <col min="7675" max="7675" width="12" customWidth="1"/>
    <col min="7676" max="7676" width="13.7109375" customWidth="1"/>
    <col min="7677" max="7677" width="14.140625" customWidth="1"/>
    <col min="7678" max="7678" width="7.7109375" customWidth="1"/>
    <col min="7680" max="7680" width="8" customWidth="1"/>
    <col min="7681" max="7681" width="12.42578125" customWidth="1"/>
    <col min="7682" max="7682" width="14.42578125" customWidth="1"/>
    <col min="7683" max="7683" width="7.28515625" customWidth="1"/>
    <col min="7684" max="7684" width="8.28515625" customWidth="1"/>
    <col min="7685" max="7685" width="9.42578125" customWidth="1"/>
    <col min="7686" max="7686" width="7.42578125" customWidth="1"/>
    <col min="7687" max="7688" width="9.42578125" customWidth="1"/>
    <col min="7689" max="7689" width="11.28515625" customWidth="1"/>
    <col min="7927" max="7927" width="11.42578125" customWidth="1"/>
    <col min="7928" max="7928" width="12.42578125" customWidth="1"/>
    <col min="7930" max="7930" width="6" customWidth="1"/>
    <col min="7931" max="7931" width="12" customWidth="1"/>
    <col min="7932" max="7932" width="13.7109375" customWidth="1"/>
    <col min="7933" max="7933" width="14.140625" customWidth="1"/>
    <col min="7934" max="7934" width="7.7109375" customWidth="1"/>
    <col min="7936" max="7936" width="8" customWidth="1"/>
    <col min="7937" max="7937" width="12.42578125" customWidth="1"/>
    <col min="7938" max="7938" width="14.42578125" customWidth="1"/>
    <col min="7939" max="7939" width="7.28515625" customWidth="1"/>
    <col min="7940" max="7940" width="8.28515625" customWidth="1"/>
    <col min="7941" max="7941" width="9.42578125" customWidth="1"/>
    <col min="7942" max="7942" width="7.42578125" customWidth="1"/>
    <col min="7943" max="7944" width="9.42578125" customWidth="1"/>
    <col min="7945" max="7945" width="11.28515625" customWidth="1"/>
    <col min="8183" max="8183" width="11.42578125" customWidth="1"/>
    <col min="8184" max="8184" width="12.42578125" customWidth="1"/>
    <col min="8186" max="8186" width="6" customWidth="1"/>
    <col min="8187" max="8187" width="12" customWidth="1"/>
    <col min="8188" max="8188" width="13.7109375" customWidth="1"/>
    <col min="8189" max="8189" width="14.140625" customWidth="1"/>
    <col min="8190" max="8190" width="7.7109375" customWidth="1"/>
    <col min="8192" max="8192" width="8" customWidth="1"/>
    <col min="8193" max="8193" width="12.42578125" customWidth="1"/>
    <col min="8194" max="8194" width="14.42578125" customWidth="1"/>
    <col min="8195" max="8195" width="7.28515625" customWidth="1"/>
    <col min="8196" max="8196" width="8.28515625" customWidth="1"/>
    <col min="8197" max="8197" width="9.42578125" customWidth="1"/>
    <col min="8198" max="8198" width="7.42578125" customWidth="1"/>
    <col min="8199" max="8200" width="9.42578125" customWidth="1"/>
    <col min="8201" max="8201" width="11.28515625" customWidth="1"/>
    <col min="8439" max="8439" width="11.42578125" customWidth="1"/>
    <col min="8440" max="8440" width="12.42578125" customWidth="1"/>
    <col min="8442" max="8442" width="6" customWidth="1"/>
    <col min="8443" max="8443" width="12" customWidth="1"/>
    <col min="8444" max="8444" width="13.7109375" customWidth="1"/>
    <col min="8445" max="8445" width="14.140625" customWidth="1"/>
    <col min="8446" max="8446" width="7.7109375" customWidth="1"/>
    <col min="8448" max="8448" width="8" customWidth="1"/>
    <col min="8449" max="8449" width="12.42578125" customWidth="1"/>
    <col min="8450" max="8450" width="14.42578125" customWidth="1"/>
    <col min="8451" max="8451" width="7.28515625" customWidth="1"/>
    <col min="8452" max="8452" width="8.28515625" customWidth="1"/>
    <col min="8453" max="8453" width="9.42578125" customWidth="1"/>
    <col min="8454" max="8454" width="7.42578125" customWidth="1"/>
    <col min="8455" max="8456" width="9.42578125" customWidth="1"/>
    <col min="8457" max="8457" width="11.28515625" customWidth="1"/>
    <col min="8695" max="8695" width="11.42578125" customWidth="1"/>
    <col min="8696" max="8696" width="12.42578125" customWidth="1"/>
    <col min="8698" max="8698" width="6" customWidth="1"/>
    <col min="8699" max="8699" width="12" customWidth="1"/>
    <col min="8700" max="8700" width="13.7109375" customWidth="1"/>
    <col min="8701" max="8701" width="14.140625" customWidth="1"/>
    <col min="8702" max="8702" width="7.7109375" customWidth="1"/>
    <col min="8704" max="8704" width="8" customWidth="1"/>
    <col min="8705" max="8705" width="12.42578125" customWidth="1"/>
    <col min="8706" max="8706" width="14.42578125" customWidth="1"/>
    <col min="8707" max="8707" width="7.28515625" customWidth="1"/>
    <col min="8708" max="8708" width="8.28515625" customWidth="1"/>
    <col min="8709" max="8709" width="9.42578125" customWidth="1"/>
    <col min="8710" max="8710" width="7.42578125" customWidth="1"/>
    <col min="8711" max="8712" width="9.42578125" customWidth="1"/>
    <col min="8713" max="8713" width="11.28515625" customWidth="1"/>
    <col min="8951" max="8951" width="11.42578125" customWidth="1"/>
    <col min="8952" max="8952" width="12.42578125" customWidth="1"/>
    <col min="8954" max="8954" width="6" customWidth="1"/>
    <col min="8955" max="8955" width="12" customWidth="1"/>
    <col min="8956" max="8956" width="13.7109375" customWidth="1"/>
    <col min="8957" max="8957" width="14.140625" customWidth="1"/>
    <col min="8958" max="8958" width="7.7109375" customWidth="1"/>
    <col min="8960" max="8960" width="8" customWidth="1"/>
    <col min="8961" max="8961" width="12.42578125" customWidth="1"/>
    <col min="8962" max="8962" width="14.42578125" customWidth="1"/>
    <col min="8963" max="8963" width="7.28515625" customWidth="1"/>
    <col min="8964" max="8964" width="8.28515625" customWidth="1"/>
    <col min="8965" max="8965" width="9.42578125" customWidth="1"/>
    <col min="8966" max="8966" width="7.42578125" customWidth="1"/>
    <col min="8967" max="8968" width="9.42578125" customWidth="1"/>
    <col min="8969" max="8969" width="11.28515625" customWidth="1"/>
    <col min="9207" max="9207" width="11.42578125" customWidth="1"/>
    <col min="9208" max="9208" width="12.42578125" customWidth="1"/>
    <col min="9210" max="9210" width="6" customWidth="1"/>
    <col min="9211" max="9211" width="12" customWidth="1"/>
    <col min="9212" max="9212" width="13.7109375" customWidth="1"/>
    <col min="9213" max="9213" width="14.140625" customWidth="1"/>
    <col min="9214" max="9214" width="7.7109375" customWidth="1"/>
    <col min="9216" max="9216" width="8" customWidth="1"/>
    <col min="9217" max="9217" width="12.42578125" customWidth="1"/>
    <col min="9218" max="9218" width="14.42578125" customWidth="1"/>
    <col min="9219" max="9219" width="7.28515625" customWidth="1"/>
    <col min="9220" max="9220" width="8.28515625" customWidth="1"/>
    <col min="9221" max="9221" width="9.42578125" customWidth="1"/>
    <col min="9222" max="9222" width="7.42578125" customWidth="1"/>
    <col min="9223" max="9224" width="9.42578125" customWidth="1"/>
    <col min="9225" max="9225" width="11.28515625" customWidth="1"/>
    <col min="9463" max="9463" width="11.42578125" customWidth="1"/>
    <col min="9464" max="9464" width="12.42578125" customWidth="1"/>
    <col min="9466" max="9466" width="6" customWidth="1"/>
    <col min="9467" max="9467" width="12" customWidth="1"/>
    <col min="9468" max="9468" width="13.7109375" customWidth="1"/>
    <col min="9469" max="9469" width="14.140625" customWidth="1"/>
    <col min="9470" max="9470" width="7.7109375" customWidth="1"/>
    <col min="9472" max="9472" width="8" customWidth="1"/>
    <col min="9473" max="9473" width="12.42578125" customWidth="1"/>
    <col min="9474" max="9474" width="14.42578125" customWidth="1"/>
    <col min="9475" max="9475" width="7.28515625" customWidth="1"/>
    <col min="9476" max="9476" width="8.28515625" customWidth="1"/>
    <col min="9477" max="9477" width="9.42578125" customWidth="1"/>
    <col min="9478" max="9478" width="7.42578125" customWidth="1"/>
    <col min="9479" max="9480" width="9.42578125" customWidth="1"/>
    <col min="9481" max="9481" width="11.28515625" customWidth="1"/>
    <col min="9719" max="9719" width="11.42578125" customWidth="1"/>
    <col min="9720" max="9720" width="12.42578125" customWidth="1"/>
    <col min="9722" max="9722" width="6" customWidth="1"/>
    <col min="9723" max="9723" width="12" customWidth="1"/>
    <col min="9724" max="9724" width="13.7109375" customWidth="1"/>
    <col min="9725" max="9725" width="14.140625" customWidth="1"/>
    <col min="9726" max="9726" width="7.7109375" customWidth="1"/>
    <col min="9728" max="9728" width="8" customWidth="1"/>
    <col min="9729" max="9729" width="12.42578125" customWidth="1"/>
    <col min="9730" max="9730" width="14.42578125" customWidth="1"/>
    <col min="9731" max="9731" width="7.28515625" customWidth="1"/>
    <col min="9732" max="9732" width="8.28515625" customWidth="1"/>
    <col min="9733" max="9733" width="9.42578125" customWidth="1"/>
    <col min="9734" max="9734" width="7.42578125" customWidth="1"/>
    <col min="9735" max="9736" width="9.42578125" customWidth="1"/>
    <col min="9737" max="9737" width="11.28515625" customWidth="1"/>
    <col min="9975" max="9975" width="11.42578125" customWidth="1"/>
    <col min="9976" max="9976" width="12.42578125" customWidth="1"/>
    <col min="9978" max="9978" width="6" customWidth="1"/>
    <col min="9979" max="9979" width="12" customWidth="1"/>
    <col min="9980" max="9980" width="13.7109375" customWidth="1"/>
    <col min="9981" max="9981" width="14.140625" customWidth="1"/>
    <col min="9982" max="9982" width="7.7109375" customWidth="1"/>
    <col min="9984" max="9984" width="8" customWidth="1"/>
    <col min="9985" max="9985" width="12.42578125" customWidth="1"/>
    <col min="9986" max="9986" width="14.42578125" customWidth="1"/>
    <col min="9987" max="9987" width="7.28515625" customWidth="1"/>
    <col min="9988" max="9988" width="8.28515625" customWidth="1"/>
    <col min="9989" max="9989" width="9.42578125" customWidth="1"/>
    <col min="9990" max="9990" width="7.42578125" customWidth="1"/>
    <col min="9991" max="9992" width="9.42578125" customWidth="1"/>
    <col min="9993" max="9993" width="11.28515625" customWidth="1"/>
    <col min="10231" max="10231" width="11.42578125" customWidth="1"/>
    <col min="10232" max="10232" width="12.42578125" customWidth="1"/>
    <col min="10234" max="10234" width="6" customWidth="1"/>
    <col min="10235" max="10235" width="12" customWidth="1"/>
    <col min="10236" max="10236" width="13.7109375" customWidth="1"/>
    <col min="10237" max="10237" width="14.140625" customWidth="1"/>
    <col min="10238" max="10238" width="7.7109375" customWidth="1"/>
    <col min="10240" max="10240" width="8" customWidth="1"/>
    <col min="10241" max="10241" width="12.42578125" customWidth="1"/>
    <col min="10242" max="10242" width="14.42578125" customWidth="1"/>
    <col min="10243" max="10243" width="7.28515625" customWidth="1"/>
    <col min="10244" max="10244" width="8.28515625" customWidth="1"/>
    <col min="10245" max="10245" width="9.42578125" customWidth="1"/>
    <col min="10246" max="10246" width="7.42578125" customWidth="1"/>
    <col min="10247" max="10248" width="9.42578125" customWidth="1"/>
    <col min="10249" max="10249" width="11.28515625" customWidth="1"/>
    <col min="10487" max="10487" width="11.42578125" customWidth="1"/>
    <col min="10488" max="10488" width="12.42578125" customWidth="1"/>
    <col min="10490" max="10490" width="6" customWidth="1"/>
    <col min="10491" max="10491" width="12" customWidth="1"/>
    <col min="10492" max="10492" width="13.7109375" customWidth="1"/>
    <col min="10493" max="10493" width="14.140625" customWidth="1"/>
    <col min="10494" max="10494" width="7.7109375" customWidth="1"/>
    <col min="10496" max="10496" width="8" customWidth="1"/>
    <col min="10497" max="10497" width="12.42578125" customWidth="1"/>
    <col min="10498" max="10498" width="14.42578125" customWidth="1"/>
    <col min="10499" max="10499" width="7.28515625" customWidth="1"/>
    <col min="10500" max="10500" width="8.28515625" customWidth="1"/>
    <col min="10501" max="10501" width="9.42578125" customWidth="1"/>
    <col min="10502" max="10502" width="7.42578125" customWidth="1"/>
    <col min="10503" max="10504" width="9.42578125" customWidth="1"/>
    <col min="10505" max="10505" width="11.28515625" customWidth="1"/>
    <col min="10743" max="10743" width="11.42578125" customWidth="1"/>
    <col min="10744" max="10744" width="12.42578125" customWidth="1"/>
    <col min="10746" max="10746" width="6" customWidth="1"/>
    <col min="10747" max="10747" width="12" customWidth="1"/>
    <col min="10748" max="10748" width="13.7109375" customWidth="1"/>
    <col min="10749" max="10749" width="14.140625" customWidth="1"/>
    <col min="10750" max="10750" width="7.7109375" customWidth="1"/>
    <col min="10752" max="10752" width="8" customWidth="1"/>
    <col min="10753" max="10753" width="12.42578125" customWidth="1"/>
    <col min="10754" max="10754" width="14.42578125" customWidth="1"/>
    <col min="10755" max="10755" width="7.28515625" customWidth="1"/>
    <col min="10756" max="10756" width="8.28515625" customWidth="1"/>
    <col min="10757" max="10757" width="9.42578125" customWidth="1"/>
    <col min="10758" max="10758" width="7.42578125" customWidth="1"/>
    <col min="10759" max="10760" width="9.42578125" customWidth="1"/>
    <col min="10761" max="10761" width="11.28515625" customWidth="1"/>
    <col min="10999" max="10999" width="11.42578125" customWidth="1"/>
    <col min="11000" max="11000" width="12.42578125" customWidth="1"/>
    <col min="11002" max="11002" width="6" customWidth="1"/>
    <col min="11003" max="11003" width="12" customWidth="1"/>
    <col min="11004" max="11004" width="13.7109375" customWidth="1"/>
    <col min="11005" max="11005" width="14.140625" customWidth="1"/>
    <col min="11006" max="11006" width="7.7109375" customWidth="1"/>
    <col min="11008" max="11008" width="8" customWidth="1"/>
    <col min="11009" max="11009" width="12.42578125" customWidth="1"/>
    <col min="11010" max="11010" width="14.42578125" customWidth="1"/>
    <col min="11011" max="11011" width="7.28515625" customWidth="1"/>
    <col min="11012" max="11012" width="8.28515625" customWidth="1"/>
    <col min="11013" max="11013" width="9.42578125" customWidth="1"/>
    <col min="11014" max="11014" width="7.42578125" customWidth="1"/>
    <col min="11015" max="11016" width="9.42578125" customWidth="1"/>
    <col min="11017" max="11017" width="11.28515625" customWidth="1"/>
    <col min="11255" max="11255" width="11.42578125" customWidth="1"/>
    <col min="11256" max="11256" width="12.42578125" customWidth="1"/>
    <col min="11258" max="11258" width="6" customWidth="1"/>
    <col min="11259" max="11259" width="12" customWidth="1"/>
    <col min="11260" max="11260" width="13.7109375" customWidth="1"/>
    <col min="11261" max="11261" width="14.140625" customWidth="1"/>
    <col min="11262" max="11262" width="7.7109375" customWidth="1"/>
    <col min="11264" max="11264" width="8" customWidth="1"/>
    <col min="11265" max="11265" width="12.42578125" customWidth="1"/>
    <col min="11266" max="11266" width="14.42578125" customWidth="1"/>
    <col min="11267" max="11267" width="7.28515625" customWidth="1"/>
    <col min="11268" max="11268" width="8.28515625" customWidth="1"/>
    <col min="11269" max="11269" width="9.42578125" customWidth="1"/>
    <col min="11270" max="11270" width="7.42578125" customWidth="1"/>
    <col min="11271" max="11272" width="9.42578125" customWidth="1"/>
    <col min="11273" max="11273" width="11.28515625" customWidth="1"/>
    <col min="11511" max="11511" width="11.42578125" customWidth="1"/>
    <col min="11512" max="11512" width="12.42578125" customWidth="1"/>
    <col min="11514" max="11514" width="6" customWidth="1"/>
    <col min="11515" max="11515" width="12" customWidth="1"/>
    <col min="11516" max="11516" width="13.7109375" customWidth="1"/>
    <col min="11517" max="11517" width="14.140625" customWidth="1"/>
    <col min="11518" max="11518" width="7.7109375" customWidth="1"/>
    <col min="11520" max="11520" width="8" customWidth="1"/>
    <col min="11521" max="11521" width="12.42578125" customWidth="1"/>
    <col min="11522" max="11522" width="14.42578125" customWidth="1"/>
    <col min="11523" max="11523" width="7.28515625" customWidth="1"/>
    <col min="11524" max="11524" width="8.28515625" customWidth="1"/>
    <col min="11525" max="11525" width="9.42578125" customWidth="1"/>
    <col min="11526" max="11526" width="7.42578125" customWidth="1"/>
    <col min="11527" max="11528" width="9.42578125" customWidth="1"/>
    <col min="11529" max="11529" width="11.28515625" customWidth="1"/>
    <col min="11767" max="11767" width="11.42578125" customWidth="1"/>
    <col min="11768" max="11768" width="12.42578125" customWidth="1"/>
    <col min="11770" max="11770" width="6" customWidth="1"/>
    <col min="11771" max="11771" width="12" customWidth="1"/>
    <col min="11772" max="11772" width="13.7109375" customWidth="1"/>
    <col min="11773" max="11773" width="14.140625" customWidth="1"/>
    <col min="11774" max="11774" width="7.7109375" customWidth="1"/>
    <col min="11776" max="11776" width="8" customWidth="1"/>
    <col min="11777" max="11777" width="12.42578125" customWidth="1"/>
    <col min="11778" max="11778" width="14.42578125" customWidth="1"/>
    <col min="11779" max="11779" width="7.28515625" customWidth="1"/>
    <col min="11780" max="11780" width="8.28515625" customWidth="1"/>
    <col min="11781" max="11781" width="9.42578125" customWidth="1"/>
    <col min="11782" max="11782" width="7.42578125" customWidth="1"/>
    <col min="11783" max="11784" width="9.42578125" customWidth="1"/>
    <col min="11785" max="11785" width="11.28515625" customWidth="1"/>
    <col min="12023" max="12023" width="11.42578125" customWidth="1"/>
    <col min="12024" max="12024" width="12.42578125" customWidth="1"/>
    <col min="12026" max="12026" width="6" customWidth="1"/>
    <col min="12027" max="12027" width="12" customWidth="1"/>
    <col min="12028" max="12028" width="13.7109375" customWidth="1"/>
    <col min="12029" max="12029" width="14.140625" customWidth="1"/>
    <col min="12030" max="12030" width="7.7109375" customWidth="1"/>
    <col min="12032" max="12032" width="8" customWidth="1"/>
    <col min="12033" max="12033" width="12.42578125" customWidth="1"/>
    <col min="12034" max="12034" width="14.42578125" customWidth="1"/>
    <col min="12035" max="12035" width="7.28515625" customWidth="1"/>
    <col min="12036" max="12036" width="8.28515625" customWidth="1"/>
    <col min="12037" max="12037" width="9.42578125" customWidth="1"/>
    <col min="12038" max="12038" width="7.42578125" customWidth="1"/>
    <col min="12039" max="12040" width="9.42578125" customWidth="1"/>
    <col min="12041" max="12041" width="11.28515625" customWidth="1"/>
    <col min="12279" max="12279" width="11.42578125" customWidth="1"/>
    <col min="12280" max="12280" width="12.42578125" customWidth="1"/>
    <col min="12282" max="12282" width="6" customWidth="1"/>
    <col min="12283" max="12283" width="12" customWidth="1"/>
    <col min="12284" max="12284" width="13.7109375" customWidth="1"/>
    <col min="12285" max="12285" width="14.140625" customWidth="1"/>
    <col min="12286" max="12286" width="7.7109375" customWidth="1"/>
    <col min="12288" max="12288" width="8" customWidth="1"/>
    <col min="12289" max="12289" width="12.42578125" customWidth="1"/>
    <col min="12290" max="12290" width="14.42578125" customWidth="1"/>
    <col min="12291" max="12291" width="7.28515625" customWidth="1"/>
    <col min="12292" max="12292" width="8.28515625" customWidth="1"/>
    <col min="12293" max="12293" width="9.42578125" customWidth="1"/>
    <col min="12294" max="12294" width="7.42578125" customWidth="1"/>
    <col min="12295" max="12296" width="9.42578125" customWidth="1"/>
    <col min="12297" max="12297" width="11.28515625" customWidth="1"/>
    <col min="12535" max="12535" width="11.42578125" customWidth="1"/>
    <col min="12536" max="12536" width="12.42578125" customWidth="1"/>
    <col min="12538" max="12538" width="6" customWidth="1"/>
    <col min="12539" max="12539" width="12" customWidth="1"/>
    <col min="12540" max="12540" width="13.7109375" customWidth="1"/>
    <col min="12541" max="12541" width="14.140625" customWidth="1"/>
    <col min="12542" max="12542" width="7.7109375" customWidth="1"/>
    <col min="12544" max="12544" width="8" customWidth="1"/>
    <col min="12545" max="12545" width="12.42578125" customWidth="1"/>
    <col min="12546" max="12546" width="14.42578125" customWidth="1"/>
    <col min="12547" max="12547" width="7.28515625" customWidth="1"/>
    <col min="12548" max="12548" width="8.28515625" customWidth="1"/>
    <col min="12549" max="12549" width="9.42578125" customWidth="1"/>
    <col min="12550" max="12550" width="7.42578125" customWidth="1"/>
    <col min="12551" max="12552" width="9.42578125" customWidth="1"/>
    <col min="12553" max="12553" width="11.28515625" customWidth="1"/>
    <col min="12791" max="12791" width="11.42578125" customWidth="1"/>
    <col min="12792" max="12792" width="12.42578125" customWidth="1"/>
    <col min="12794" max="12794" width="6" customWidth="1"/>
    <col min="12795" max="12795" width="12" customWidth="1"/>
    <col min="12796" max="12796" width="13.7109375" customWidth="1"/>
    <col min="12797" max="12797" width="14.140625" customWidth="1"/>
    <col min="12798" max="12798" width="7.7109375" customWidth="1"/>
    <col min="12800" max="12800" width="8" customWidth="1"/>
    <col min="12801" max="12801" width="12.42578125" customWidth="1"/>
    <col min="12802" max="12802" width="14.42578125" customWidth="1"/>
    <col min="12803" max="12803" width="7.28515625" customWidth="1"/>
    <col min="12804" max="12804" width="8.28515625" customWidth="1"/>
    <col min="12805" max="12805" width="9.42578125" customWidth="1"/>
    <col min="12806" max="12806" width="7.42578125" customWidth="1"/>
    <col min="12807" max="12808" width="9.42578125" customWidth="1"/>
    <col min="12809" max="12809" width="11.28515625" customWidth="1"/>
    <col min="13047" max="13047" width="11.42578125" customWidth="1"/>
    <col min="13048" max="13048" width="12.42578125" customWidth="1"/>
    <col min="13050" max="13050" width="6" customWidth="1"/>
    <col min="13051" max="13051" width="12" customWidth="1"/>
    <col min="13052" max="13052" width="13.7109375" customWidth="1"/>
    <col min="13053" max="13053" width="14.140625" customWidth="1"/>
    <col min="13054" max="13054" width="7.7109375" customWidth="1"/>
    <col min="13056" max="13056" width="8" customWidth="1"/>
    <col min="13057" max="13057" width="12.42578125" customWidth="1"/>
    <col min="13058" max="13058" width="14.42578125" customWidth="1"/>
    <col min="13059" max="13059" width="7.28515625" customWidth="1"/>
    <col min="13060" max="13060" width="8.28515625" customWidth="1"/>
    <col min="13061" max="13061" width="9.42578125" customWidth="1"/>
    <col min="13062" max="13062" width="7.42578125" customWidth="1"/>
    <col min="13063" max="13064" width="9.42578125" customWidth="1"/>
    <col min="13065" max="13065" width="11.28515625" customWidth="1"/>
    <col min="13303" max="13303" width="11.42578125" customWidth="1"/>
    <col min="13304" max="13304" width="12.42578125" customWidth="1"/>
    <col min="13306" max="13306" width="6" customWidth="1"/>
    <col min="13307" max="13307" width="12" customWidth="1"/>
    <col min="13308" max="13308" width="13.7109375" customWidth="1"/>
    <col min="13309" max="13309" width="14.140625" customWidth="1"/>
    <col min="13310" max="13310" width="7.7109375" customWidth="1"/>
    <col min="13312" max="13312" width="8" customWidth="1"/>
    <col min="13313" max="13313" width="12.42578125" customWidth="1"/>
    <col min="13314" max="13314" width="14.42578125" customWidth="1"/>
    <col min="13315" max="13315" width="7.28515625" customWidth="1"/>
    <col min="13316" max="13316" width="8.28515625" customWidth="1"/>
    <col min="13317" max="13317" width="9.42578125" customWidth="1"/>
    <col min="13318" max="13318" width="7.42578125" customWidth="1"/>
    <col min="13319" max="13320" width="9.42578125" customWidth="1"/>
    <col min="13321" max="13321" width="11.28515625" customWidth="1"/>
    <col min="13559" max="13559" width="11.42578125" customWidth="1"/>
    <col min="13560" max="13560" width="12.42578125" customWidth="1"/>
    <col min="13562" max="13562" width="6" customWidth="1"/>
    <col min="13563" max="13563" width="12" customWidth="1"/>
    <col min="13564" max="13564" width="13.7109375" customWidth="1"/>
    <col min="13565" max="13565" width="14.140625" customWidth="1"/>
    <col min="13566" max="13566" width="7.7109375" customWidth="1"/>
    <col min="13568" max="13568" width="8" customWidth="1"/>
    <col min="13569" max="13569" width="12.42578125" customWidth="1"/>
    <col min="13570" max="13570" width="14.42578125" customWidth="1"/>
    <col min="13571" max="13571" width="7.28515625" customWidth="1"/>
    <col min="13572" max="13572" width="8.28515625" customWidth="1"/>
    <col min="13573" max="13573" width="9.42578125" customWidth="1"/>
    <col min="13574" max="13574" width="7.42578125" customWidth="1"/>
    <col min="13575" max="13576" width="9.42578125" customWidth="1"/>
    <col min="13577" max="13577" width="11.28515625" customWidth="1"/>
    <col min="13815" max="13815" width="11.42578125" customWidth="1"/>
    <col min="13816" max="13816" width="12.42578125" customWidth="1"/>
    <col min="13818" max="13818" width="6" customWidth="1"/>
    <col min="13819" max="13819" width="12" customWidth="1"/>
    <col min="13820" max="13820" width="13.7109375" customWidth="1"/>
    <col min="13821" max="13821" width="14.140625" customWidth="1"/>
    <col min="13822" max="13822" width="7.7109375" customWidth="1"/>
    <col min="13824" max="13824" width="8" customWidth="1"/>
    <col min="13825" max="13825" width="12.42578125" customWidth="1"/>
    <col min="13826" max="13826" width="14.42578125" customWidth="1"/>
    <col min="13827" max="13827" width="7.28515625" customWidth="1"/>
    <col min="13828" max="13828" width="8.28515625" customWidth="1"/>
    <col min="13829" max="13829" width="9.42578125" customWidth="1"/>
    <col min="13830" max="13830" width="7.42578125" customWidth="1"/>
    <col min="13831" max="13832" width="9.42578125" customWidth="1"/>
    <col min="13833" max="13833" width="11.28515625" customWidth="1"/>
    <col min="14071" max="14071" width="11.42578125" customWidth="1"/>
    <col min="14072" max="14072" width="12.42578125" customWidth="1"/>
    <col min="14074" max="14074" width="6" customWidth="1"/>
    <col min="14075" max="14075" width="12" customWidth="1"/>
    <col min="14076" max="14076" width="13.7109375" customWidth="1"/>
    <col min="14077" max="14077" width="14.140625" customWidth="1"/>
    <col min="14078" max="14078" width="7.7109375" customWidth="1"/>
    <col min="14080" max="14080" width="8" customWidth="1"/>
    <col min="14081" max="14081" width="12.42578125" customWidth="1"/>
    <col min="14082" max="14082" width="14.42578125" customWidth="1"/>
    <col min="14083" max="14083" width="7.28515625" customWidth="1"/>
    <col min="14084" max="14084" width="8.28515625" customWidth="1"/>
    <col min="14085" max="14085" width="9.42578125" customWidth="1"/>
    <col min="14086" max="14086" width="7.42578125" customWidth="1"/>
    <col min="14087" max="14088" width="9.42578125" customWidth="1"/>
    <col min="14089" max="14089" width="11.28515625" customWidth="1"/>
    <col min="14327" max="14327" width="11.42578125" customWidth="1"/>
    <col min="14328" max="14328" width="12.42578125" customWidth="1"/>
    <col min="14330" max="14330" width="6" customWidth="1"/>
    <col min="14331" max="14331" width="12" customWidth="1"/>
    <col min="14332" max="14332" width="13.7109375" customWidth="1"/>
    <col min="14333" max="14333" width="14.140625" customWidth="1"/>
    <col min="14334" max="14334" width="7.7109375" customWidth="1"/>
    <col min="14336" max="14336" width="8" customWidth="1"/>
    <col min="14337" max="14337" width="12.42578125" customWidth="1"/>
    <col min="14338" max="14338" width="14.42578125" customWidth="1"/>
    <col min="14339" max="14339" width="7.28515625" customWidth="1"/>
    <col min="14340" max="14340" width="8.28515625" customWidth="1"/>
    <col min="14341" max="14341" width="9.42578125" customWidth="1"/>
    <col min="14342" max="14342" width="7.42578125" customWidth="1"/>
    <col min="14343" max="14344" width="9.42578125" customWidth="1"/>
    <col min="14345" max="14345" width="11.28515625" customWidth="1"/>
    <col min="14583" max="14583" width="11.42578125" customWidth="1"/>
    <col min="14584" max="14584" width="12.42578125" customWidth="1"/>
    <col min="14586" max="14586" width="6" customWidth="1"/>
    <col min="14587" max="14587" width="12" customWidth="1"/>
    <col min="14588" max="14588" width="13.7109375" customWidth="1"/>
    <col min="14589" max="14589" width="14.140625" customWidth="1"/>
    <col min="14590" max="14590" width="7.7109375" customWidth="1"/>
    <col min="14592" max="14592" width="8" customWidth="1"/>
    <col min="14593" max="14593" width="12.42578125" customWidth="1"/>
    <col min="14594" max="14594" width="14.42578125" customWidth="1"/>
    <col min="14595" max="14595" width="7.28515625" customWidth="1"/>
    <col min="14596" max="14596" width="8.28515625" customWidth="1"/>
    <col min="14597" max="14597" width="9.42578125" customWidth="1"/>
    <col min="14598" max="14598" width="7.42578125" customWidth="1"/>
    <col min="14599" max="14600" width="9.42578125" customWidth="1"/>
    <col min="14601" max="14601" width="11.28515625" customWidth="1"/>
    <col min="14839" max="14839" width="11.42578125" customWidth="1"/>
    <col min="14840" max="14840" width="12.42578125" customWidth="1"/>
    <col min="14842" max="14842" width="6" customWidth="1"/>
    <col min="14843" max="14843" width="12" customWidth="1"/>
    <col min="14844" max="14844" width="13.7109375" customWidth="1"/>
    <col min="14845" max="14845" width="14.140625" customWidth="1"/>
    <col min="14846" max="14846" width="7.7109375" customWidth="1"/>
    <col min="14848" max="14848" width="8" customWidth="1"/>
    <col min="14849" max="14849" width="12.42578125" customWidth="1"/>
    <col min="14850" max="14850" width="14.42578125" customWidth="1"/>
    <col min="14851" max="14851" width="7.28515625" customWidth="1"/>
    <col min="14852" max="14852" width="8.28515625" customWidth="1"/>
    <col min="14853" max="14853" width="9.42578125" customWidth="1"/>
    <col min="14854" max="14854" width="7.42578125" customWidth="1"/>
    <col min="14855" max="14856" width="9.42578125" customWidth="1"/>
    <col min="14857" max="14857" width="11.28515625" customWidth="1"/>
    <col min="15095" max="15095" width="11.42578125" customWidth="1"/>
    <col min="15096" max="15096" width="12.42578125" customWidth="1"/>
    <col min="15098" max="15098" width="6" customWidth="1"/>
    <col min="15099" max="15099" width="12" customWidth="1"/>
    <col min="15100" max="15100" width="13.7109375" customWidth="1"/>
    <col min="15101" max="15101" width="14.140625" customWidth="1"/>
    <col min="15102" max="15102" width="7.7109375" customWidth="1"/>
    <col min="15104" max="15104" width="8" customWidth="1"/>
    <col min="15105" max="15105" width="12.42578125" customWidth="1"/>
    <col min="15106" max="15106" width="14.42578125" customWidth="1"/>
    <col min="15107" max="15107" width="7.28515625" customWidth="1"/>
    <col min="15108" max="15108" width="8.28515625" customWidth="1"/>
    <col min="15109" max="15109" width="9.42578125" customWidth="1"/>
    <col min="15110" max="15110" width="7.42578125" customWidth="1"/>
    <col min="15111" max="15112" width="9.42578125" customWidth="1"/>
    <col min="15113" max="15113" width="11.28515625" customWidth="1"/>
    <col min="15351" max="15351" width="11.42578125" customWidth="1"/>
    <col min="15352" max="15352" width="12.42578125" customWidth="1"/>
    <col min="15354" max="15354" width="6" customWidth="1"/>
    <col min="15355" max="15355" width="12" customWidth="1"/>
    <col min="15356" max="15356" width="13.7109375" customWidth="1"/>
    <col min="15357" max="15357" width="14.140625" customWidth="1"/>
    <col min="15358" max="15358" width="7.7109375" customWidth="1"/>
    <col min="15360" max="15360" width="8" customWidth="1"/>
    <col min="15361" max="15361" width="12.42578125" customWidth="1"/>
    <col min="15362" max="15362" width="14.42578125" customWidth="1"/>
    <col min="15363" max="15363" width="7.28515625" customWidth="1"/>
    <col min="15364" max="15364" width="8.28515625" customWidth="1"/>
    <col min="15365" max="15365" width="9.42578125" customWidth="1"/>
    <col min="15366" max="15366" width="7.42578125" customWidth="1"/>
    <col min="15367" max="15368" width="9.42578125" customWidth="1"/>
    <col min="15369" max="15369" width="11.28515625" customWidth="1"/>
    <col min="15607" max="15607" width="11.42578125" customWidth="1"/>
    <col min="15608" max="15608" width="12.42578125" customWidth="1"/>
    <col min="15610" max="15610" width="6" customWidth="1"/>
    <col min="15611" max="15611" width="12" customWidth="1"/>
    <col min="15612" max="15612" width="13.7109375" customWidth="1"/>
    <col min="15613" max="15613" width="14.140625" customWidth="1"/>
    <col min="15614" max="15614" width="7.7109375" customWidth="1"/>
    <col min="15616" max="15616" width="8" customWidth="1"/>
    <col min="15617" max="15617" width="12.42578125" customWidth="1"/>
    <col min="15618" max="15618" width="14.42578125" customWidth="1"/>
    <col min="15619" max="15619" width="7.28515625" customWidth="1"/>
    <col min="15620" max="15620" width="8.28515625" customWidth="1"/>
    <col min="15621" max="15621" width="9.42578125" customWidth="1"/>
    <col min="15622" max="15622" width="7.42578125" customWidth="1"/>
    <col min="15623" max="15624" width="9.42578125" customWidth="1"/>
    <col min="15625" max="15625" width="11.28515625" customWidth="1"/>
    <col min="15863" max="15863" width="11.42578125" customWidth="1"/>
    <col min="15864" max="15864" width="12.42578125" customWidth="1"/>
    <col min="15866" max="15866" width="6" customWidth="1"/>
    <col min="15867" max="15867" width="12" customWidth="1"/>
    <col min="15868" max="15868" width="13.7109375" customWidth="1"/>
    <col min="15869" max="15869" width="14.140625" customWidth="1"/>
    <col min="15870" max="15870" width="7.7109375" customWidth="1"/>
    <col min="15872" max="15872" width="8" customWidth="1"/>
    <col min="15873" max="15873" width="12.42578125" customWidth="1"/>
    <col min="15874" max="15874" width="14.42578125" customWidth="1"/>
    <col min="15875" max="15875" width="7.28515625" customWidth="1"/>
    <col min="15876" max="15876" width="8.28515625" customWidth="1"/>
    <col min="15877" max="15877" width="9.42578125" customWidth="1"/>
    <col min="15878" max="15878" width="7.42578125" customWidth="1"/>
    <col min="15879" max="15880" width="9.42578125" customWidth="1"/>
    <col min="15881" max="15881" width="11.28515625" customWidth="1"/>
    <col min="16119" max="16119" width="11.42578125" customWidth="1"/>
    <col min="16120" max="16120" width="12.42578125" customWidth="1"/>
    <col min="16122" max="16122" width="6" customWidth="1"/>
    <col min="16123" max="16123" width="12" customWidth="1"/>
    <col min="16124" max="16124" width="13.7109375" customWidth="1"/>
    <col min="16125" max="16125" width="14.140625" customWidth="1"/>
    <col min="16126" max="16126" width="7.7109375" customWidth="1"/>
    <col min="16128" max="16128" width="8" customWidth="1"/>
    <col min="16129" max="16129" width="12.42578125" customWidth="1"/>
    <col min="16130" max="16130" width="14.42578125" customWidth="1"/>
    <col min="16131" max="16131" width="7.28515625" customWidth="1"/>
    <col min="16132" max="16132" width="8.28515625" customWidth="1"/>
    <col min="16133" max="16133" width="9.42578125" customWidth="1"/>
    <col min="16134" max="16134" width="7.42578125" customWidth="1"/>
    <col min="16135" max="16136" width="9.42578125" customWidth="1"/>
    <col min="16137" max="16137" width="11.28515625" customWidth="1"/>
  </cols>
  <sheetData>
    <row r="1" spans="1:9" x14ac:dyDescent="0.2">
      <c r="A1" s="231" t="str">
        <f>IF(Facesheet!F1="X","RUN DATE:  "," ")</f>
        <v xml:space="preserve">RUN DATE:  </v>
      </c>
      <c r="B1" s="232">
        <f ca="1">IF(Facesheet!F1="X",TODAY()," ")</f>
        <v>43417</v>
      </c>
      <c r="H1" s="164" t="s">
        <v>226</v>
      </c>
    </row>
    <row r="2" spans="1:9" x14ac:dyDescent="0.2">
      <c r="H2" s="164"/>
    </row>
    <row r="3" spans="1:9" x14ac:dyDescent="0.2">
      <c r="A3" s="348" t="s">
        <v>225</v>
      </c>
      <c r="B3" s="348"/>
      <c r="C3" s="348"/>
      <c r="D3" s="348"/>
      <c r="E3" s="348"/>
      <c r="F3" s="348"/>
      <c r="G3" s="348"/>
      <c r="H3" s="348"/>
    </row>
    <row r="4" spans="1:9" x14ac:dyDescent="0.2">
      <c r="A4" s="335" t="s">
        <v>245</v>
      </c>
      <c r="B4" s="335"/>
      <c r="C4" s="335"/>
      <c r="D4" s="335"/>
      <c r="E4" s="335"/>
      <c r="F4" s="335"/>
      <c r="G4" s="335"/>
      <c r="H4" s="335"/>
      <c r="I4" s="274"/>
    </row>
    <row r="5" spans="1:9" x14ac:dyDescent="0.2">
      <c r="A5" s="348" t="s">
        <v>47</v>
      </c>
      <c r="B5" s="348"/>
      <c r="C5" s="348"/>
      <c r="D5" s="348"/>
      <c r="E5" s="348"/>
      <c r="F5" s="348"/>
      <c r="G5" s="348"/>
      <c r="H5" s="348"/>
    </row>
    <row r="6" spans="1:9" x14ac:dyDescent="0.2">
      <c r="A6" s="271"/>
      <c r="B6" s="271"/>
      <c r="C6" s="271"/>
      <c r="D6" s="271"/>
      <c r="E6" s="271"/>
      <c r="F6" s="271"/>
    </row>
    <row r="7" spans="1:9" x14ac:dyDescent="0.2">
      <c r="A7" s="270" t="s">
        <v>221</v>
      </c>
      <c r="B7" s="271"/>
      <c r="C7" s="349">
        <f>Facesheet!D11</f>
        <v>0</v>
      </c>
      <c r="D7" s="350"/>
      <c r="E7" s="351"/>
      <c r="F7" s="271"/>
      <c r="G7" s="358" t="s">
        <v>227</v>
      </c>
      <c r="H7" s="358"/>
    </row>
    <row r="8" spans="1:9" x14ac:dyDescent="0.2">
      <c r="A8" s="270" t="s">
        <v>204</v>
      </c>
      <c r="B8" s="271"/>
      <c r="C8" s="352">
        <f>Facesheet!D18</f>
        <v>0</v>
      </c>
      <c r="D8" s="353"/>
      <c r="E8" s="354"/>
      <c r="F8" s="271"/>
      <c r="G8" s="270" t="s">
        <v>222</v>
      </c>
      <c r="H8" s="301">
        <f>Facesheet!E15</f>
        <v>0</v>
      </c>
    </row>
    <row r="9" spans="1:9" x14ac:dyDescent="0.2">
      <c r="A9" s="270" t="s">
        <v>220</v>
      </c>
      <c r="B9" s="271"/>
      <c r="C9" s="352">
        <f>Facesheet!A18</f>
        <v>0</v>
      </c>
      <c r="D9" s="353"/>
      <c r="E9" s="354"/>
      <c r="F9" s="271"/>
      <c r="G9" s="270" t="s">
        <v>223</v>
      </c>
      <c r="H9" s="301">
        <f>Facesheet!H15</f>
        <v>0</v>
      </c>
    </row>
    <row r="10" spans="1:9" x14ac:dyDescent="0.2">
      <c r="A10" s="10"/>
      <c r="B10" s="10"/>
      <c r="C10" s="10"/>
      <c r="D10" s="10"/>
      <c r="E10" s="10"/>
      <c r="F10" s="10"/>
      <c r="G10" s="10"/>
      <c r="H10" s="10"/>
    </row>
    <row r="11" spans="1:9" x14ac:dyDescent="0.2">
      <c r="F11" s="16"/>
      <c r="G11" s="3"/>
    </row>
    <row r="12" spans="1:9" x14ac:dyDescent="0.2">
      <c r="A12" s="1" t="s">
        <v>296</v>
      </c>
      <c r="F12" s="11"/>
      <c r="G12" s="119"/>
    </row>
    <row r="13" spans="1:9" x14ac:dyDescent="0.2">
      <c r="A13" s="1" t="s">
        <v>297</v>
      </c>
      <c r="F13" s="12"/>
      <c r="G13" s="143">
        <f>SUM(F15:F29)</f>
        <v>0</v>
      </c>
    </row>
    <row r="14" spans="1:9" x14ac:dyDescent="0.2">
      <c r="F14" s="142"/>
      <c r="G14" s="11"/>
    </row>
    <row r="15" spans="1:9" x14ac:dyDescent="0.2">
      <c r="A15" s="1" t="s">
        <v>48</v>
      </c>
      <c r="F15" s="83"/>
      <c r="G15" s="14"/>
    </row>
    <row r="16" spans="1:9" x14ac:dyDescent="0.2">
      <c r="F16" s="142"/>
      <c r="G16" s="14"/>
    </row>
    <row r="17" spans="1:7" x14ac:dyDescent="0.2">
      <c r="A17" s="1" t="s">
        <v>49</v>
      </c>
      <c r="F17" s="83"/>
      <c r="G17" s="14"/>
    </row>
    <row r="18" spans="1:7" x14ac:dyDescent="0.2">
      <c r="F18" s="142"/>
      <c r="G18" s="14"/>
    </row>
    <row r="19" spans="1:7" x14ac:dyDescent="0.2">
      <c r="A19" s="1" t="s">
        <v>187</v>
      </c>
      <c r="F19" s="83"/>
      <c r="G19" s="14"/>
    </row>
    <row r="20" spans="1:7" x14ac:dyDescent="0.2">
      <c r="F20" s="142"/>
      <c r="G20" s="14"/>
    </row>
    <row r="21" spans="1:7" x14ac:dyDescent="0.2">
      <c r="A21" s="1" t="s">
        <v>188</v>
      </c>
      <c r="F21" s="83"/>
      <c r="G21" s="14"/>
    </row>
    <row r="22" spans="1:7" x14ac:dyDescent="0.2">
      <c r="F22" s="142"/>
      <c r="G22" s="14"/>
    </row>
    <row r="23" spans="1:7" x14ac:dyDescent="0.2">
      <c r="A23" s="1" t="s">
        <v>189</v>
      </c>
      <c r="D23" s="31"/>
      <c r="F23" s="83"/>
      <c r="G23" s="14"/>
    </row>
    <row r="24" spans="1:7" x14ac:dyDescent="0.2">
      <c r="F24" s="142"/>
      <c r="G24" s="14"/>
    </row>
    <row r="25" spans="1:7" x14ac:dyDescent="0.2">
      <c r="A25" s="1" t="s">
        <v>190</v>
      </c>
      <c r="F25" s="83"/>
      <c r="G25" s="14"/>
    </row>
    <row r="26" spans="1:7" x14ac:dyDescent="0.2">
      <c r="F26" s="142"/>
      <c r="G26" s="14"/>
    </row>
    <row r="27" spans="1:7" x14ac:dyDescent="0.2">
      <c r="A27" s="1" t="s">
        <v>191</v>
      </c>
      <c r="F27" s="171" t="s">
        <v>50</v>
      </c>
      <c r="G27" s="14"/>
    </row>
    <row r="28" spans="1:7" x14ac:dyDescent="0.2">
      <c r="F28" s="142"/>
      <c r="G28" s="14"/>
    </row>
    <row r="29" spans="1:7" x14ac:dyDescent="0.2">
      <c r="A29" s="1" t="s">
        <v>192</v>
      </c>
      <c r="F29" s="83"/>
      <c r="G29" s="12"/>
    </row>
    <row r="30" spans="1:7" x14ac:dyDescent="0.2">
      <c r="F30" s="97"/>
      <c r="G30" s="265"/>
    </row>
    <row r="31" spans="1:7" x14ac:dyDescent="0.2">
      <c r="A31" s="1" t="s">
        <v>218</v>
      </c>
      <c r="F31" s="266"/>
      <c r="G31" s="83"/>
    </row>
    <row r="32" spans="1:7" x14ac:dyDescent="0.2">
      <c r="F32" s="97"/>
      <c r="G32" s="265"/>
    </row>
    <row r="33" spans="1:8" x14ac:dyDescent="0.2">
      <c r="A33" s="1" t="s">
        <v>282</v>
      </c>
      <c r="F33" s="267"/>
      <c r="G33" s="144">
        <f>IF(ISERROR(G13/G31), ,ROUND((G13/G31),4))</f>
        <v>0</v>
      </c>
    </row>
    <row r="34" spans="1:8" x14ac:dyDescent="0.2">
      <c r="G34" s="142"/>
    </row>
    <row r="35" spans="1:8" x14ac:dyDescent="0.2">
      <c r="A35" s="268" t="s">
        <v>203</v>
      </c>
      <c r="C35" s="254"/>
      <c r="D35" s="254"/>
      <c r="E35" s="254"/>
      <c r="G35" s="83"/>
    </row>
    <row r="36" spans="1:8" x14ac:dyDescent="0.2">
      <c r="G36" s="142"/>
    </row>
    <row r="37" spans="1:8" x14ac:dyDescent="0.2">
      <c r="A37" s="1" t="s">
        <v>298</v>
      </c>
      <c r="G37" s="145">
        <f>G33*G35</f>
        <v>0</v>
      </c>
    </row>
    <row r="38" spans="1:8" x14ac:dyDescent="0.2">
      <c r="A38" s="254"/>
      <c r="B38" s="254"/>
      <c r="C38" s="254"/>
      <c r="G38" s="106"/>
    </row>
    <row r="39" spans="1:8" x14ac:dyDescent="0.2">
      <c r="A39" s="1" t="s">
        <v>51</v>
      </c>
    </row>
    <row r="40" spans="1:8" x14ac:dyDescent="0.2">
      <c r="A40" s="2" t="s">
        <v>52</v>
      </c>
    </row>
    <row r="41" spans="1:8" x14ac:dyDescent="0.2">
      <c r="A41" s="1" t="s">
        <v>193</v>
      </c>
    </row>
    <row r="43" spans="1:8" x14ac:dyDescent="0.2">
      <c r="A43" s="167" t="s">
        <v>53</v>
      </c>
      <c r="B43" s="1" t="s">
        <v>194</v>
      </c>
    </row>
    <row r="44" spans="1:8" x14ac:dyDescent="0.2">
      <c r="A44" s="1"/>
      <c r="B44" s="1" t="s">
        <v>228</v>
      </c>
    </row>
    <row r="45" spans="1:8" x14ac:dyDescent="0.2">
      <c r="D45" s="4"/>
      <c r="E45" s="4"/>
    </row>
    <row r="46" spans="1:8" x14ac:dyDescent="0.2">
      <c r="A46" s="1" t="str">
        <f>Facesheet!A58</f>
        <v>DHB-RHC (10/2018)</v>
      </c>
    </row>
    <row r="47" spans="1:8" x14ac:dyDescent="0.2">
      <c r="A47" s="1" t="str">
        <f>Facesheet!A59</f>
        <v>Audit Section</v>
      </c>
    </row>
    <row r="48" spans="1:8" x14ac:dyDescent="0.2">
      <c r="A48" s="359" t="s">
        <v>54</v>
      </c>
      <c r="B48" s="359"/>
      <c r="C48" s="359"/>
      <c r="D48" s="359"/>
      <c r="E48" s="359"/>
      <c r="F48" s="359"/>
      <c r="G48" s="359"/>
      <c r="H48" s="359"/>
    </row>
  </sheetData>
  <sheetProtection algorithmName="SHA-512" hashValue="3PRv8yCAPiETY5eFuq4VlZ4sBi9+vrTa3AoMIGaS7vxufcZSETUT3ripg166geLuzAodJNtQFx/TL9qD9YwWpQ==" saltValue="zQeGumu1iIw0kTlEqFsrQw==" spinCount="100000" sheet="1" selectLockedCells="1"/>
  <mergeCells count="8">
    <mergeCell ref="A48:H48"/>
    <mergeCell ref="A3:H3"/>
    <mergeCell ref="A5:H5"/>
    <mergeCell ref="C7:E7"/>
    <mergeCell ref="C8:E8"/>
    <mergeCell ref="C9:E9"/>
    <mergeCell ref="G7:H7"/>
    <mergeCell ref="A4:H4"/>
  </mergeCells>
  <phoneticPr fontId="11" type="noConversion"/>
  <pageMargins left="0.75" right="0.25" top="0.5" bottom="0.5" header="0.25" footer="0.2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showGridLines="0" showZeros="0" zoomScaleNormal="100" workbookViewId="0">
      <selection activeCell="H35" sqref="H35"/>
    </sheetView>
  </sheetViews>
  <sheetFormatPr defaultRowHeight="12.75" x14ac:dyDescent="0.2"/>
  <cols>
    <col min="1" max="1" width="12.140625" customWidth="1"/>
    <col min="2" max="2" width="10.7109375" customWidth="1"/>
    <col min="3" max="3" width="12.7109375" customWidth="1"/>
    <col min="5" max="5" width="10.85546875" customWidth="1"/>
    <col min="6" max="6" width="10.85546875" style="31" customWidth="1"/>
    <col min="7" max="7" width="10.140625" style="31" customWidth="1"/>
    <col min="8" max="8" width="16.140625" style="31" customWidth="1"/>
    <col min="9" max="9" width="12.140625" style="45" customWidth="1"/>
    <col min="257" max="257" width="12.140625" customWidth="1"/>
    <col min="258" max="258" width="10.7109375" customWidth="1"/>
    <col min="259" max="259" width="12.7109375" customWidth="1"/>
    <col min="261" max="262" width="10.85546875" customWidth="1"/>
    <col min="263" max="263" width="10.140625" customWidth="1"/>
    <col min="264" max="264" width="15.28515625" customWidth="1"/>
    <col min="265" max="265" width="9.85546875" customWidth="1"/>
    <col min="513" max="513" width="12.140625" customWidth="1"/>
    <col min="514" max="514" width="10.7109375" customWidth="1"/>
    <col min="515" max="515" width="12.7109375" customWidth="1"/>
    <col min="517" max="518" width="10.85546875" customWidth="1"/>
    <col min="519" max="519" width="10.140625" customWidth="1"/>
    <col min="520" max="520" width="15.28515625" customWidth="1"/>
    <col min="521" max="521" width="9.85546875" customWidth="1"/>
    <col min="769" max="769" width="12.140625" customWidth="1"/>
    <col min="770" max="770" width="10.7109375" customWidth="1"/>
    <col min="771" max="771" width="12.7109375" customWidth="1"/>
    <col min="773" max="774" width="10.85546875" customWidth="1"/>
    <col min="775" max="775" width="10.140625" customWidth="1"/>
    <col min="776" max="776" width="15.28515625" customWidth="1"/>
    <col min="777" max="777" width="9.85546875" customWidth="1"/>
    <col min="1025" max="1025" width="12.140625" customWidth="1"/>
    <col min="1026" max="1026" width="10.7109375" customWidth="1"/>
    <col min="1027" max="1027" width="12.7109375" customWidth="1"/>
    <col min="1029" max="1030" width="10.85546875" customWidth="1"/>
    <col min="1031" max="1031" width="10.140625" customWidth="1"/>
    <col min="1032" max="1032" width="15.28515625" customWidth="1"/>
    <col min="1033" max="1033" width="9.85546875" customWidth="1"/>
    <col min="1281" max="1281" width="12.140625" customWidth="1"/>
    <col min="1282" max="1282" width="10.7109375" customWidth="1"/>
    <col min="1283" max="1283" width="12.7109375" customWidth="1"/>
    <col min="1285" max="1286" width="10.85546875" customWidth="1"/>
    <col min="1287" max="1287" width="10.140625" customWidth="1"/>
    <col min="1288" max="1288" width="15.28515625" customWidth="1"/>
    <col min="1289" max="1289" width="9.85546875" customWidth="1"/>
    <col min="1537" max="1537" width="12.140625" customWidth="1"/>
    <col min="1538" max="1538" width="10.7109375" customWidth="1"/>
    <col min="1539" max="1539" width="12.7109375" customWidth="1"/>
    <col min="1541" max="1542" width="10.85546875" customWidth="1"/>
    <col min="1543" max="1543" width="10.140625" customWidth="1"/>
    <col min="1544" max="1544" width="15.28515625" customWidth="1"/>
    <col min="1545" max="1545" width="9.85546875" customWidth="1"/>
    <col min="1793" max="1793" width="12.140625" customWidth="1"/>
    <col min="1794" max="1794" width="10.7109375" customWidth="1"/>
    <col min="1795" max="1795" width="12.7109375" customWidth="1"/>
    <col min="1797" max="1798" width="10.85546875" customWidth="1"/>
    <col min="1799" max="1799" width="10.140625" customWidth="1"/>
    <col min="1800" max="1800" width="15.28515625" customWidth="1"/>
    <col min="1801" max="1801" width="9.85546875" customWidth="1"/>
    <col min="2049" max="2049" width="12.140625" customWidth="1"/>
    <col min="2050" max="2050" width="10.7109375" customWidth="1"/>
    <col min="2051" max="2051" width="12.7109375" customWidth="1"/>
    <col min="2053" max="2054" width="10.85546875" customWidth="1"/>
    <col min="2055" max="2055" width="10.140625" customWidth="1"/>
    <col min="2056" max="2056" width="15.28515625" customWidth="1"/>
    <col min="2057" max="2057" width="9.85546875" customWidth="1"/>
    <col min="2305" max="2305" width="12.140625" customWidth="1"/>
    <col min="2306" max="2306" width="10.7109375" customWidth="1"/>
    <col min="2307" max="2307" width="12.7109375" customWidth="1"/>
    <col min="2309" max="2310" width="10.85546875" customWidth="1"/>
    <col min="2311" max="2311" width="10.140625" customWidth="1"/>
    <col min="2312" max="2312" width="15.28515625" customWidth="1"/>
    <col min="2313" max="2313" width="9.85546875" customWidth="1"/>
    <col min="2561" max="2561" width="12.140625" customWidth="1"/>
    <col min="2562" max="2562" width="10.7109375" customWidth="1"/>
    <col min="2563" max="2563" width="12.7109375" customWidth="1"/>
    <col min="2565" max="2566" width="10.85546875" customWidth="1"/>
    <col min="2567" max="2567" width="10.140625" customWidth="1"/>
    <col min="2568" max="2568" width="15.28515625" customWidth="1"/>
    <col min="2569" max="2569" width="9.85546875" customWidth="1"/>
    <col min="2817" max="2817" width="12.140625" customWidth="1"/>
    <col min="2818" max="2818" width="10.7109375" customWidth="1"/>
    <col min="2819" max="2819" width="12.7109375" customWidth="1"/>
    <col min="2821" max="2822" width="10.85546875" customWidth="1"/>
    <col min="2823" max="2823" width="10.140625" customWidth="1"/>
    <col min="2824" max="2824" width="15.28515625" customWidth="1"/>
    <col min="2825" max="2825" width="9.85546875" customWidth="1"/>
    <col min="3073" max="3073" width="12.140625" customWidth="1"/>
    <col min="3074" max="3074" width="10.7109375" customWidth="1"/>
    <col min="3075" max="3075" width="12.7109375" customWidth="1"/>
    <col min="3077" max="3078" width="10.85546875" customWidth="1"/>
    <col min="3079" max="3079" width="10.140625" customWidth="1"/>
    <col min="3080" max="3080" width="15.28515625" customWidth="1"/>
    <col min="3081" max="3081" width="9.85546875" customWidth="1"/>
    <col min="3329" max="3329" width="12.140625" customWidth="1"/>
    <col min="3330" max="3330" width="10.7109375" customWidth="1"/>
    <col min="3331" max="3331" width="12.7109375" customWidth="1"/>
    <col min="3333" max="3334" width="10.85546875" customWidth="1"/>
    <col min="3335" max="3335" width="10.140625" customWidth="1"/>
    <col min="3336" max="3336" width="15.28515625" customWidth="1"/>
    <col min="3337" max="3337" width="9.85546875" customWidth="1"/>
    <col min="3585" max="3585" width="12.140625" customWidth="1"/>
    <col min="3586" max="3586" width="10.7109375" customWidth="1"/>
    <col min="3587" max="3587" width="12.7109375" customWidth="1"/>
    <col min="3589" max="3590" width="10.85546875" customWidth="1"/>
    <col min="3591" max="3591" width="10.140625" customWidth="1"/>
    <col min="3592" max="3592" width="15.28515625" customWidth="1"/>
    <col min="3593" max="3593" width="9.85546875" customWidth="1"/>
    <col min="3841" max="3841" width="12.140625" customWidth="1"/>
    <col min="3842" max="3842" width="10.7109375" customWidth="1"/>
    <col min="3843" max="3843" width="12.7109375" customWidth="1"/>
    <col min="3845" max="3846" width="10.85546875" customWidth="1"/>
    <col min="3847" max="3847" width="10.140625" customWidth="1"/>
    <col min="3848" max="3848" width="15.28515625" customWidth="1"/>
    <col min="3849" max="3849" width="9.85546875" customWidth="1"/>
    <col min="4097" max="4097" width="12.140625" customWidth="1"/>
    <col min="4098" max="4098" width="10.7109375" customWidth="1"/>
    <col min="4099" max="4099" width="12.7109375" customWidth="1"/>
    <col min="4101" max="4102" width="10.85546875" customWidth="1"/>
    <col min="4103" max="4103" width="10.140625" customWidth="1"/>
    <col min="4104" max="4104" width="15.28515625" customWidth="1"/>
    <col min="4105" max="4105" width="9.85546875" customWidth="1"/>
    <col min="4353" max="4353" width="12.140625" customWidth="1"/>
    <col min="4354" max="4354" width="10.7109375" customWidth="1"/>
    <col min="4355" max="4355" width="12.7109375" customWidth="1"/>
    <col min="4357" max="4358" width="10.85546875" customWidth="1"/>
    <col min="4359" max="4359" width="10.140625" customWidth="1"/>
    <col min="4360" max="4360" width="15.28515625" customWidth="1"/>
    <col min="4361" max="4361" width="9.85546875" customWidth="1"/>
    <col min="4609" max="4609" width="12.140625" customWidth="1"/>
    <col min="4610" max="4610" width="10.7109375" customWidth="1"/>
    <col min="4611" max="4611" width="12.7109375" customWidth="1"/>
    <col min="4613" max="4614" width="10.85546875" customWidth="1"/>
    <col min="4615" max="4615" width="10.140625" customWidth="1"/>
    <col min="4616" max="4616" width="15.28515625" customWidth="1"/>
    <col min="4617" max="4617" width="9.85546875" customWidth="1"/>
    <col min="4865" max="4865" width="12.140625" customWidth="1"/>
    <col min="4866" max="4866" width="10.7109375" customWidth="1"/>
    <col min="4867" max="4867" width="12.7109375" customWidth="1"/>
    <col min="4869" max="4870" width="10.85546875" customWidth="1"/>
    <col min="4871" max="4871" width="10.140625" customWidth="1"/>
    <col min="4872" max="4872" width="15.28515625" customWidth="1"/>
    <col min="4873" max="4873" width="9.85546875" customWidth="1"/>
    <col min="5121" max="5121" width="12.140625" customWidth="1"/>
    <col min="5122" max="5122" width="10.7109375" customWidth="1"/>
    <col min="5123" max="5123" width="12.7109375" customWidth="1"/>
    <col min="5125" max="5126" width="10.85546875" customWidth="1"/>
    <col min="5127" max="5127" width="10.140625" customWidth="1"/>
    <col min="5128" max="5128" width="15.28515625" customWidth="1"/>
    <col min="5129" max="5129" width="9.85546875" customWidth="1"/>
    <col min="5377" max="5377" width="12.140625" customWidth="1"/>
    <col min="5378" max="5378" width="10.7109375" customWidth="1"/>
    <col min="5379" max="5379" width="12.7109375" customWidth="1"/>
    <col min="5381" max="5382" width="10.85546875" customWidth="1"/>
    <col min="5383" max="5383" width="10.140625" customWidth="1"/>
    <col min="5384" max="5384" width="15.28515625" customWidth="1"/>
    <col min="5385" max="5385" width="9.85546875" customWidth="1"/>
    <col min="5633" max="5633" width="12.140625" customWidth="1"/>
    <col min="5634" max="5634" width="10.7109375" customWidth="1"/>
    <col min="5635" max="5635" width="12.7109375" customWidth="1"/>
    <col min="5637" max="5638" width="10.85546875" customWidth="1"/>
    <col min="5639" max="5639" width="10.140625" customWidth="1"/>
    <col min="5640" max="5640" width="15.28515625" customWidth="1"/>
    <col min="5641" max="5641" width="9.85546875" customWidth="1"/>
    <col min="5889" max="5889" width="12.140625" customWidth="1"/>
    <col min="5890" max="5890" width="10.7109375" customWidth="1"/>
    <col min="5891" max="5891" width="12.7109375" customWidth="1"/>
    <col min="5893" max="5894" width="10.85546875" customWidth="1"/>
    <col min="5895" max="5895" width="10.140625" customWidth="1"/>
    <col min="5896" max="5896" width="15.28515625" customWidth="1"/>
    <col min="5897" max="5897" width="9.85546875" customWidth="1"/>
    <col min="6145" max="6145" width="12.140625" customWidth="1"/>
    <col min="6146" max="6146" width="10.7109375" customWidth="1"/>
    <col min="6147" max="6147" width="12.7109375" customWidth="1"/>
    <col min="6149" max="6150" width="10.85546875" customWidth="1"/>
    <col min="6151" max="6151" width="10.140625" customWidth="1"/>
    <col min="6152" max="6152" width="15.28515625" customWidth="1"/>
    <col min="6153" max="6153" width="9.85546875" customWidth="1"/>
    <col min="6401" max="6401" width="12.140625" customWidth="1"/>
    <col min="6402" max="6402" width="10.7109375" customWidth="1"/>
    <col min="6403" max="6403" width="12.7109375" customWidth="1"/>
    <col min="6405" max="6406" width="10.85546875" customWidth="1"/>
    <col min="6407" max="6407" width="10.140625" customWidth="1"/>
    <col min="6408" max="6408" width="15.28515625" customWidth="1"/>
    <col min="6409" max="6409" width="9.85546875" customWidth="1"/>
    <col min="6657" max="6657" width="12.140625" customWidth="1"/>
    <col min="6658" max="6658" width="10.7109375" customWidth="1"/>
    <col min="6659" max="6659" width="12.7109375" customWidth="1"/>
    <col min="6661" max="6662" width="10.85546875" customWidth="1"/>
    <col min="6663" max="6663" width="10.140625" customWidth="1"/>
    <col min="6664" max="6664" width="15.28515625" customWidth="1"/>
    <col min="6665" max="6665" width="9.85546875" customWidth="1"/>
    <col min="6913" max="6913" width="12.140625" customWidth="1"/>
    <col min="6914" max="6914" width="10.7109375" customWidth="1"/>
    <col min="6915" max="6915" width="12.7109375" customWidth="1"/>
    <col min="6917" max="6918" width="10.85546875" customWidth="1"/>
    <col min="6919" max="6919" width="10.140625" customWidth="1"/>
    <col min="6920" max="6920" width="15.28515625" customWidth="1"/>
    <col min="6921" max="6921" width="9.85546875" customWidth="1"/>
    <col min="7169" max="7169" width="12.140625" customWidth="1"/>
    <col min="7170" max="7170" width="10.7109375" customWidth="1"/>
    <col min="7171" max="7171" width="12.7109375" customWidth="1"/>
    <col min="7173" max="7174" width="10.85546875" customWidth="1"/>
    <col min="7175" max="7175" width="10.140625" customWidth="1"/>
    <col min="7176" max="7176" width="15.28515625" customWidth="1"/>
    <col min="7177" max="7177" width="9.85546875" customWidth="1"/>
    <col min="7425" max="7425" width="12.140625" customWidth="1"/>
    <col min="7426" max="7426" width="10.7109375" customWidth="1"/>
    <col min="7427" max="7427" width="12.7109375" customWidth="1"/>
    <col min="7429" max="7430" width="10.85546875" customWidth="1"/>
    <col min="7431" max="7431" width="10.140625" customWidth="1"/>
    <col min="7432" max="7432" width="15.28515625" customWidth="1"/>
    <col min="7433" max="7433" width="9.85546875" customWidth="1"/>
    <col min="7681" max="7681" width="12.140625" customWidth="1"/>
    <col min="7682" max="7682" width="10.7109375" customWidth="1"/>
    <col min="7683" max="7683" width="12.7109375" customWidth="1"/>
    <col min="7685" max="7686" width="10.85546875" customWidth="1"/>
    <col min="7687" max="7687" width="10.140625" customWidth="1"/>
    <col min="7688" max="7688" width="15.28515625" customWidth="1"/>
    <col min="7689" max="7689" width="9.85546875" customWidth="1"/>
    <col min="7937" max="7937" width="12.140625" customWidth="1"/>
    <col min="7938" max="7938" width="10.7109375" customWidth="1"/>
    <col min="7939" max="7939" width="12.7109375" customWidth="1"/>
    <col min="7941" max="7942" width="10.85546875" customWidth="1"/>
    <col min="7943" max="7943" width="10.140625" customWidth="1"/>
    <col min="7944" max="7944" width="15.28515625" customWidth="1"/>
    <col min="7945" max="7945" width="9.85546875" customWidth="1"/>
    <col min="8193" max="8193" width="12.140625" customWidth="1"/>
    <col min="8194" max="8194" width="10.7109375" customWidth="1"/>
    <col min="8195" max="8195" width="12.7109375" customWidth="1"/>
    <col min="8197" max="8198" width="10.85546875" customWidth="1"/>
    <col min="8199" max="8199" width="10.140625" customWidth="1"/>
    <col min="8200" max="8200" width="15.28515625" customWidth="1"/>
    <col min="8201" max="8201" width="9.85546875" customWidth="1"/>
    <col min="8449" max="8449" width="12.140625" customWidth="1"/>
    <col min="8450" max="8450" width="10.7109375" customWidth="1"/>
    <col min="8451" max="8451" width="12.7109375" customWidth="1"/>
    <col min="8453" max="8454" width="10.85546875" customWidth="1"/>
    <col min="8455" max="8455" width="10.140625" customWidth="1"/>
    <col min="8456" max="8456" width="15.28515625" customWidth="1"/>
    <col min="8457" max="8457" width="9.85546875" customWidth="1"/>
    <col min="8705" max="8705" width="12.140625" customWidth="1"/>
    <col min="8706" max="8706" width="10.7109375" customWidth="1"/>
    <col min="8707" max="8707" width="12.7109375" customWidth="1"/>
    <col min="8709" max="8710" width="10.85546875" customWidth="1"/>
    <col min="8711" max="8711" width="10.140625" customWidth="1"/>
    <col min="8712" max="8712" width="15.28515625" customWidth="1"/>
    <col min="8713" max="8713" width="9.85546875" customWidth="1"/>
    <col min="8961" max="8961" width="12.140625" customWidth="1"/>
    <col min="8962" max="8962" width="10.7109375" customWidth="1"/>
    <col min="8963" max="8963" width="12.7109375" customWidth="1"/>
    <col min="8965" max="8966" width="10.85546875" customWidth="1"/>
    <col min="8967" max="8967" width="10.140625" customWidth="1"/>
    <col min="8968" max="8968" width="15.28515625" customWidth="1"/>
    <col min="8969" max="8969" width="9.85546875" customWidth="1"/>
    <col min="9217" max="9217" width="12.140625" customWidth="1"/>
    <col min="9218" max="9218" width="10.7109375" customWidth="1"/>
    <col min="9219" max="9219" width="12.7109375" customWidth="1"/>
    <col min="9221" max="9222" width="10.85546875" customWidth="1"/>
    <col min="9223" max="9223" width="10.140625" customWidth="1"/>
    <col min="9224" max="9224" width="15.28515625" customWidth="1"/>
    <col min="9225" max="9225" width="9.85546875" customWidth="1"/>
    <col min="9473" max="9473" width="12.140625" customWidth="1"/>
    <col min="9474" max="9474" width="10.7109375" customWidth="1"/>
    <col min="9475" max="9475" width="12.7109375" customWidth="1"/>
    <col min="9477" max="9478" width="10.85546875" customWidth="1"/>
    <col min="9479" max="9479" width="10.140625" customWidth="1"/>
    <col min="9480" max="9480" width="15.28515625" customWidth="1"/>
    <col min="9481" max="9481" width="9.85546875" customWidth="1"/>
    <col min="9729" max="9729" width="12.140625" customWidth="1"/>
    <col min="9730" max="9730" width="10.7109375" customWidth="1"/>
    <col min="9731" max="9731" width="12.7109375" customWidth="1"/>
    <col min="9733" max="9734" width="10.85546875" customWidth="1"/>
    <col min="9735" max="9735" width="10.140625" customWidth="1"/>
    <col min="9736" max="9736" width="15.28515625" customWidth="1"/>
    <col min="9737" max="9737" width="9.85546875" customWidth="1"/>
    <col min="9985" max="9985" width="12.140625" customWidth="1"/>
    <col min="9986" max="9986" width="10.7109375" customWidth="1"/>
    <col min="9987" max="9987" width="12.7109375" customWidth="1"/>
    <col min="9989" max="9990" width="10.85546875" customWidth="1"/>
    <col min="9991" max="9991" width="10.140625" customWidth="1"/>
    <col min="9992" max="9992" width="15.28515625" customWidth="1"/>
    <col min="9993" max="9993" width="9.85546875" customWidth="1"/>
    <col min="10241" max="10241" width="12.140625" customWidth="1"/>
    <col min="10242" max="10242" width="10.7109375" customWidth="1"/>
    <col min="10243" max="10243" width="12.7109375" customWidth="1"/>
    <col min="10245" max="10246" width="10.85546875" customWidth="1"/>
    <col min="10247" max="10247" width="10.140625" customWidth="1"/>
    <col min="10248" max="10248" width="15.28515625" customWidth="1"/>
    <col min="10249" max="10249" width="9.85546875" customWidth="1"/>
    <col min="10497" max="10497" width="12.140625" customWidth="1"/>
    <col min="10498" max="10498" width="10.7109375" customWidth="1"/>
    <col min="10499" max="10499" width="12.7109375" customWidth="1"/>
    <col min="10501" max="10502" width="10.85546875" customWidth="1"/>
    <col min="10503" max="10503" width="10.140625" customWidth="1"/>
    <col min="10504" max="10504" width="15.28515625" customWidth="1"/>
    <col min="10505" max="10505" width="9.85546875" customWidth="1"/>
    <col min="10753" max="10753" width="12.140625" customWidth="1"/>
    <col min="10754" max="10754" width="10.7109375" customWidth="1"/>
    <col min="10755" max="10755" width="12.7109375" customWidth="1"/>
    <col min="10757" max="10758" width="10.85546875" customWidth="1"/>
    <col min="10759" max="10759" width="10.140625" customWidth="1"/>
    <col min="10760" max="10760" width="15.28515625" customWidth="1"/>
    <col min="10761" max="10761" width="9.85546875" customWidth="1"/>
    <col min="11009" max="11009" width="12.140625" customWidth="1"/>
    <col min="11010" max="11010" width="10.7109375" customWidth="1"/>
    <col min="11011" max="11011" width="12.7109375" customWidth="1"/>
    <col min="11013" max="11014" width="10.85546875" customWidth="1"/>
    <col min="11015" max="11015" width="10.140625" customWidth="1"/>
    <col min="11016" max="11016" width="15.28515625" customWidth="1"/>
    <col min="11017" max="11017" width="9.85546875" customWidth="1"/>
    <col min="11265" max="11265" width="12.140625" customWidth="1"/>
    <col min="11266" max="11266" width="10.7109375" customWidth="1"/>
    <col min="11267" max="11267" width="12.7109375" customWidth="1"/>
    <col min="11269" max="11270" width="10.85546875" customWidth="1"/>
    <col min="11271" max="11271" width="10.140625" customWidth="1"/>
    <col min="11272" max="11272" width="15.28515625" customWidth="1"/>
    <col min="11273" max="11273" width="9.85546875" customWidth="1"/>
    <col min="11521" max="11521" width="12.140625" customWidth="1"/>
    <col min="11522" max="11522" width="10.7109375" customWidth="1"/>
    <col min="11523" max="11523" width="12.7109375" customWidth="1"/>
    <col min="11525" max="11526" width="10.85546875" customWidth="1"/>
    <col min="11527" max="11527" width="10.140625" customWidth="1"/>
    <col min="11528" max="11528" width="15.28515625" customWidth="1"/>
    <col min="11529" max="11529" width="9.85546875" customWidth="1"/>
    <col min="11777" max="11777" width="12.140625" customWidth="1"/>
    <col min="11778" max="11778" width="10.7109375" customWidth="1"/>
    <col min="11779" max="11779" width="12.7109375" customWidth="1"/>
    <col min="11781" max="11782" width="10.85546875" customWidth="1"/>
    <col min="11783" max="11783" width="10.140625" customWidth="1"/>
    <col min="11784" max="11784" width="15.28515625" customWidth="1"/>
    <col min="11785" max="11785" width="9.85546875" customWidth="1"/>
    <col min="12033" max="12033" width="12.140625" customWidth="1"/>
    <col min="12034" max="12034" width="10.7109375" customWidth="1"/>
    <col min="12035" max="12035" width="12.7109375" customWidth="1"/>
    <col min="12037" max="12038" width="10.85546875" customWidth="1"/>
    <col min="12039" max="12039" width="10.140625" customWidth="1"/>
    <col min="12040" max="12040" width="15.28515625" customWidth="1"/>
    <col min="12041" max="12041" width="9.85546875" customWidth="1"/>
    <col min="12289" max="12289" width="12.140625" customWidth="1"/>
    <col min="12290" max="12290" width="10.7109375" customWidth="1"/>
    <col min="12291" max="12291" width="12.7109375" customWidth="1"/>
    <col min="12293" max="12294" width="10.85546875" customWidth="1"/>
    <col min="12295" max="12295" width="10.140625" customWidth="1"/>
    <col min="12296" max="12296" width="15.28515625" customWidth="1"/>
    <col min="12297" max="12297" width="9.85546875" customWidth="1"/>
    <col min="12545" max="12545" width="12.140625" customWidth="1"/>
    <col min="12546" max="12546" width="10.7109375" customWidth="1"/>
    <col min="12547" max="12547" width="12.7109375" customWidth="1"/>
    <col min="12549" max="12550" width="10.85546875" customWidth="1"/>
    <col min="12551" max="12551" width="10.140625" customWidth="1"/>
    <col min="12552" max="12552" width="15.28515625" customWidth="1"/>
    <col min="12553" max="12553" width="9.85546875" customWidth="1"/>
    <col min="12801" max="12801" width="12.140625" customWidth="1"/>
    <col min="12802" max="12802" width="10.7109375" customWidth="1"/>
    <col min="12803" max="12803" width="12.7109375" customWidth="1"/>
    <col min="12805" max="12806" width="10.85546875" customWidth="1"/>
    <col min="12807" max="12807" width="10.140625" customWidth="1"/>
    <col min="12808" max="12808" width="15.28515625" customWidth="1"/>
    <col min="12809" max="12809" width="9.85546875" customWidth="1"/>
    <col min="13057" max="13057" width="12.140625" customWidth="1"/>
    <col min="13058" max="13058" width="10.7109375" customWidth="1"/>
    <col min="13059" max="13059" width="12.7109375" customWidth="1"/>
    <col min="13061" max="13062" width="10.85546875" customWidth="1"/>
    <col min="13063" max="13063" width="10.140625" customWidth="1"/>
    <col min="13064" max="13064" width="15.28515625" customWidth="1"/>
    <col min="13065" max="13065" width="9.85546875" customWidth="1"/>
    <col min="13313" max="13313" width="12.140625" customWidth="1"/>
    <col min="13314" max="13314" width="10.7109375" customWidth="1"/>
    <col min="13315" max="13315" width="12.7109375" customWidth="1"/>
    <col min="13317" max="13318" width="10.85546875" customWidth="1"/>
    <col min="13319" max="13319" width="10.140625" customWidth="1"/>
    <col min="13320" max="13320" width="15.28515625" customWidth="1"/>
    <col min="13321" max="13321" width="9.85546875" customWidth="1"/>
    <col min="13569" max="13569" width="12.140625" customWidth="1"/>
    <col min="13570" max="13570" width="10.7109375" customWidth="1"/>
    <col min="13571" max="13571" width="12.7109375" customWidth="1"/>
    <col min="13573" max="13574" width="10.85546875" customWidth="1"/>
    <col min="13575" max="13575" width="10.140625" customWidth="1"/>
    <col min="13576" max="13576" width="15.28515625" customWidth="1"/>
    <col min="13577" max="13577" width="9.85546875" customWidth="1"/>
    <col min="13825" max="13825" width="12.140625" customWidth="1"/>
    <col min="13826" max="13826" width="10.7109375" customWidth="1"/>
    <col min="13827" max="13827" width="12.7109375" customWidth="1"/>
    <col min="13829" max="13830" width="10.85546875" customWidth="1"/>
    <col min="13831" max="13831" width="10.140625" customWidth="1"/>
    <col min="13832" max="13832" width="15.28515625" customWidth="1"/>
    <col min="13833" max="13833" width="9.85546875" customWidth="1"/>
    <col min="14081" max="14081" width="12.140625" customWidth="1"/>
    <col min="14082" max="14082" width="10.7109375" customWidth="1"/>
    <col min="14083" max="14083" width="12.7109375" customWidth="1"/>
    <col min="14085" max="14086" width="10.85546875" customWidth="1"/>
    <col min="14087" max="14087" width="10.140625" customWidth="1"/>
    <col min="14088" max="14088" width="15.28515625" customWidth="1"/>
    <col min="14089" max="14089" width="9.85546875" customWidth="1"/>
    <col min="14337" max="14337" width="12.140625" customWidth="1"/>
    <col min="14338" max="14338" width="10.7109375" customWidth="1"/>
    <col min="14339" max="14339" width="12.7109375" customWidth="1"/>
    <col min="14341" max="14342" width="10.85546875" customWidth="1"/>
    <col min="14343" max="14343" width="10.140625" customWidth="1"/>
    <col min="14344" max="14344" width="15.28515625" customWidth="1"/>
    <col min="14345" max="14345" width="9.85546875" customWidth="1"/>
    <col min="14593" max="14593" width="12.140625" customWidth="1"/>
    <col min="14594" max="14594" width="10.7109375" customWidth="1"/>
    <col min="14595" max="14595" width="12.7109375" customWidth="1"/>
    <col min="14597" max="14598" width="10.85546875" customWidth="1"/>
    <col min="14599" max="14599" width="10.140625" customWidth="1"/>
    <col min="14600" max="14600" width="15.28515625" customWidth="1"/>
    <col min="14601" max="14601" width="9.85546875" customWidth="1"/>
    <col min="14849" max="14849" width="12.140625" customWidth="1"/>
    <col min="14850" max="14850" width="10.7109375" customWidth="1"/>
    <col min="14851" max="14851" width="12.7109375" customWidth="1"/>
    <col min="14853" max="14854" width="10.85546875" customWidth="1"/>
    <col min="14855" max="14855" width="10.140625" customWidth="1"/>
    <col min="14856" max="14856" width="15.28515625" customWidth="1"/>
    <col min="14857" max="14857" width="9.85546875" customWidth="1"/>
    <col min="15105" max="15105" width="12.140625" customWidth="1"/>
    <col min="15106" max="15106" width="10.7109375" customWidth="1"/>
    <col min="15107" max="15107" width="12.7109375" customWidth="1"/>
    <col min="15109" max="15110" width="10.85546875" customWidth="1"/>
    <col min="15111" max="15111" width="10.140625" customWidth="1"/>
    <col min="15112" max="15112" width="15.28515625" customWidth="1"/>
    <col min="15113" max="15113" width="9.85546875" customWidth="1"/>
    <col min="15361" max="15361" width="12.140625" customWidth="1"/>
    <col min="15362" max="15362" width="10.7109375" customWidth="1"/>
    <col min="15363" max="15363" width="12.7109375" customWidth="1"/>
    <col min="15365" max="15366" width="10.85546875" customWidth="1"/>
    <col min="15367" max="15367" width="10.140625" customWidth="1"/>
    <col min="15368" max="15368" width="15.28515625" customWidth="1"/>
    <col min="15369" max="15369" width="9.85546875" customWidth="1"/>
    <col min="15617" max="15617" width="12.140625" customWidth="1"/>
    <col min="15618" max="15618" width="10.7109375" customWidth="1"/>
    <col min="15619" max="15619" width="12.7109375" customWidth="1"/>
    <col min="15621" max="15622" width="10.85546875" customWidth="1"/>
    <col min="15623" max="15623" width="10.140625" customWidth="1"/>
    <col min="15624" max="15624" width="15.28515625" customWidth="1"/>
    <col min="15625" max="15625" width="9.85546875" customWidth="1"/>
    <col min="15873" max="15873" width="12.140625" customWidth="1"/>
    <col min="15874" max="15874" width="10.7109375" customWidth="1"/>
    <col min="15875" max="15875" width="12.7109375" customWidth="1"/>
    <col min="15877" max="15878" width="10.85546875" customWidth="1"/>
    <col min="15879" max="15879" width="10.140625" customWidth="1"/>
    <col min="15880" max="15880" width="15.28515625" customWidth="1"/>
    <col min="15881" max="15881" width="9.85546875" customWidth="1"/>
    <col min="16129" max="16129" width="12.140625" customWidth="1"/>
    <col min="16130" max="16130" width="10.7109375" customWidth="1"/>
    <col min="16131" max="16131" width="12.7109375" customWidth="1"/>
    <col min="16133" max="16134" width="10.85546875" customWidth="1"/>
    <col min="16135" max="16135" width="10.140625" customWidth="1"/>
    <col min="16136" max="16136" width="15.28515625" customWidth="1"/>
    <col min="16137" max="16137" width="9.85546875" customWidth="1"/>
  </cols>
  <sheetData>
    <row r="1" spans="1:11" x14ac:dyDescent="0.2">
      <c r="A1" s="1" t="str">
        <f>'DHB-1'!B1</f>
        <v xml:space="preserve">RUN DATE:  </v>
      </c>
      <c r="B1" s="256">
        <f ca="1">'DHB-1'!C1</f>
        <v>43417</v>
      </c>
      <c r="H1" s="44"/>
      <c r="I1" s="161" t="s">
        <v>230</v>
      </c>
    </row>
    <row r="2" spans="1:11" x14ac:dyDescent="0.2">
      <c r="D2" s="348"/>
      <c r="E2" s="348"/>
      <c r="F2" s="348"/>
      <c r="G2" s="348"/>
      <c r="H2" s="348"/>
      <c r="I2" s="348"/>
      <c r="J2" s="348"/>
      <c r="K2" s="348"/>
    </row>
    <row r="3" spans="1:11" x14ac:dyDescent="0.2">
      <c r="A3" s="361" t="s">
        <v>225</v>
      </c>
      <c r="B3" s="361"/>
      <c r="C3" s="361"/>
      <c r="D3" s="361"/>
      <c r="E3" s="361"/>
      <c r="F3" s="361"/>
      <c r="G3" s="361"/>
      <c r="H3" s="361"/>
      <c r="I3" s="361"/>
    </row>
    <row r="4" spans="1:11" x14ac:dyDescent="0.2">
      <c r="A4" s="335" t="s">
        <v>245</v>
      </c>
      <c r="B4" s="335"/>
      <c r="C4" s="335"/>
      <c r="D4" s="335"/>
      <c r="E4" s="335"/>
      <c r="F4" s="335"/>
      <c r="G4" s="335"/>
      <c r="H4" s="335"/>
      <c r="I4" s="335"/>
    </row>
    <row r="5" spans="1:11" x14ac:dyDescent="0.2">
      <c r="A5" s="348" t="s">
        <v>55</v>
      </c>
      <c r="B5" s="348"/>
      <c r="C5" s="348"/>
      <c r="D5" s="348"/>
      <c r="E5" s="348"/>
      <c r="F5" s="348"/>
      <c r="G5" s="348"/>
      <c r="H5" s="348"/>
      <c r="I5" s="348"/>
    </row>
    <row r="6" spans="1:11" x14ac:dyDescent="0.2">
      <c r="A6" s="271"/>
      <c r="B6" s="271"/>
      <c r="C6" s="271"/>
      <c r="D6" s="271"/>
      <c r="E6" s="271"/>
      <c r="F6" s="271"/>
      <c r="G6" s="271"/>
      <c r="H6" s="271"/>
      <c r="I6" s="271"/>
    </row>
    <row r="7" spans="1:11" x14ac:dyDescent="0.2">
      <c r="A7" s="270" t="s">
        <v>221</v>
      </c>
      <c r="B7" s="271"/>
      <c r="C7" s="349">
        <f>Facesheet!D11</f>
        <v>0</v>
      </c>
      <c r="D7" s="350"/>
      <c r="E7" s="351"/>
      <c r="F7" s="271"/>
      <c r="G7" s="271"/>
      <c r="H7" s="358" t="s">
        <v>227</v>
      </c>
      <c r="I7" s="358"/>
    </row>
    <row r="8" spans="1:11" x14ac:dyDescent="0.2">
      <c r="A8" s="270" t="s">
        <v>204</v>
      </c>
      <c r="B8" s="271"/>
      <c r="C8" s="352">
        <f>Facesheet!D18</f>
        <v>0</v>
      </c>
      <c r="D8" s="353"/>
      <c r="E8" s="354"/>
      <c r="F8" s="271"/>
      <c r="G8" s="271"/>
      <c r="H8" s="270" t="s">
        <v>222</v>
      </c>
      <c r="I8" s="301">
        <f>Facesheet!E15</f>
        <v>0</v>
      </c>
    </row>
    <row r="9" spans="1:11" x14ac:dyDescent="0.2">
      <c r="A9" s="270" t="s">
        <v>220</v>
      </c>
      <c r="B9" s="271"/>
      <c r="C9" s="352">
        <f>Facesheet!A18</f>
        <v>0</v>
      </c>
      <c r="D9" s="353"/>
      <c r="E9" s="354"/>
      <c r="F9" s="271"/>
      <c r="G9" s="271"/>
      <c r="H9" s="270" t="s">
        <v>223</v>
      </c>
      <c r="I9" s="301">
        <f>Facesheet!H15</f>
        <v>0</v>
      </c>
    </row>
    <row r="10" spans="1:11" x14ac:dyDescent="0.2">
      <c r="A10" s="10"/>
      <c r="B10" s="10"/>
      <c r="C10" s="10"/>
      <c r="D10" s="10"/>
      <c r="E10" s="10"/>
      <c r="F10" s="32"/>
      <c r="G10" s="32"/>
      <c r="H10" s="32"/>
      <c r="I10" s="43"/>
      <c r="J10" s="3"/>
    </row>
    <row r="11" spans="1:11" x14ac:dyDescent="0.2">
      <c r="C11" s="10"/>
      <c r="J11" s="3"/>
    </row>
    <row r="12" spans="1:11" x14ac:dyDescent="0.2">
      <c r="A12" s="25"/>
      <c r="B12" s="26"/>
      <c r="C12" s="13"/>
      <c r="D12" s="27"/>
      <c r="E12" s="21" t="s">
        <v>56</v>
      </c>
      <c r="F12" s="33" t="s">
        <v>57</v>
      </c>
      <c r="G12" s="33" t="s">
        <v>58</v>
      </c>
      <c r="H12" s="33" t="s">
        <v>58</v>
      </c>
      <c r="I12" s="46" t="s">
        <v>59</v>
      </c>
    </row>
    <row r="13" spans="1:11" x14ac:dyDescent="0.2">
      <c r="A13" s="28"/>
      <c r="B13" s="13"/>
      <c r="C13" s="13"/>
      <c r="D13" s="29"/>
      <c r="E13" s="15"/>
      <c r="F13" s="34" t="s">
        <v>60</v>
      </c>
      <c r="G13" s="35" t="s">
        <v>56</v>
      </c>
      <c r="H13" s="35" t="s">
        <v>61</v>
      </c>
      <c r="I13" s="47" t="s">
        <v>62</v>
      </c>
    </row>
    <row r="14" spans="1:11" x14ac:dyDescent="0.2">
      <c r="A14" s="52"/>
      <c r="B14" s="30"/>
      <c r="C14" s="30"/>
      <c r="D14" s="53"/>
      <c r="E14" s="22" t="s">
        <v>229</v>
      </c>
      <c r="F14" s="35" t="s">
        <v>63</v>
      </c>
      <c r="H14" s="35" t="s">
        <v>64</v>
      </c>
      <c r="I14" s="8"/>
    </row>
    <row r="15" spans="1:11" x14ac:dyDescent="0.2">
      <c r="A15" s="19"/>
      <c r="B15" s="3"/>
      <c r="C15" s="3"/>
      <c r="D15" s="20"/>
      <c r="E15" s="15"/>
      <c r="F15" s="35" t="s">
        <v>195</v>
      </c>
      <c r="G15" s="34" t="s">
        <v>65</v>
      </c>
      <c r="H15" s="35" t="s">
        <v>66</v>
      </c>
      <c r="I15" s="51" t="s">
        <v>67</v>
      </c>
    </row>
    <row r="16" spans="1:11" x14ac:dyDescent="0.2">
      <c r="A16" s="90"/>
      <c r="B16" s="3"/>
      <c r="C16" s="3"/>
      <c r="D16" s="20"/>
      <c r="E16" s="15"/>
      <c r="F16" s="35" t="s">
        <v>68</v>
      </c>
      <c r="G16" s="40"/>
      <c r="H16" s="35" t="s">
        <v>69</v>
      </c>
      <c r="I16" s="8"/>
    </row>
    <row r="17" spans="1:9" x14ac:dyDescent="0.2">
      <c r="A17" s="6"/>
      <c r="B17" s="24" t="s">
        <v>41</v>
      </c>
      <c r="C17" s="10"/>
      <c r="D17" s="7"/>
      <c r="E17" s="23" t="s">
        <v>42</v>
      </c>
      <c r="F17" s="36" t="s">
        <v>43</v>
      </c>
      <c r="G17" s="36" t="s">
        <v>70</v>
      </c>
      <c r="H17" s="36" t="s">
        <v>71</v>
      </c>
      <c r="I17" s="48" t="s">
        <v>72</v>
      </c>
    </row>
    <row r="18" spans="1:9" x14ac:dyDescent="0.2">
      <c r="E18" s="25"/>
      <c r="F18" s="38"/>
      <c r="G18" s="38"/>
      <c r="H18" s="38"/>
      <c r="I18" s="54"/>
    </row>
    <row r="19" spans="1:9" x14ac:dyDescent="0.2">
      <c r="A19" s="1" t="s">
        <v>299</v>
      </c>
      <c r="E19" s="52"/>
      <c r="F19" s="39"/>
      <c r="G19" s="39"/>
      <c r="H19" s="39"/>
      <c r="I19" s="55"/>
    </row>
    <row r="20" spans="1:9" x14ac:dyDescent="0.2">
      <c r="A20" t="s">
        <v>73</v>
      </c>
      <c r="E20" s="142"/>
      <c r="F20" s="146"/>
      <c r="G20" s="146"/>
      <c r="H20" s="146"/>
      <c r="I20" s="140"/>
    </row>
    <row r="21" spans="1:9" x14ac:dyDescent="0.2">
      <c r="A21" s="1" t="s">
        <v>74</v>
      </c>
      <c r="E21" s="139">
        <f>ROUND(('DHB-2'!F15),0)</f>
        <v>0</v>
      </c>
      <c r="F21" s="139">
        <f>ROUND((E21*E41),0)</f>
        <v>0</v>
      </c>
      <c r="G21" s="139">
        <f>(E21+F21)</f>
        <v>0</v>
      </c>
      <c r="H21" s="158"/>
      <c r="I21" s="156">
        <f>IF((H21=0),0,(G21/H21))</f>
        <v>0</v>
      </c>
    </row>
    <row r="22" spans="1:9" x14ac:dyDescent="0.2">
      <c r="E22" s="142"/>
      <c r="F22" s="146"/>
      <c r="G22" s="146"/>
      <c r="H22" s="146"/>
      <c r="I22" s="140"/>
    </row>
    <row r="23" spans="1:9" x14ac:dyDescent="0.2">
      <c r="A23" s="1" t="s">
        <v>75</v>
      </c>
      <c r="E23" s="139">
        <f>ROUND(('DHB-2'!F17),0)</f>
        <v>0</v>
      </c>
      <c r="F23" s="139">
        <f>ROUND((E23*E41),0)</f>
        <v>0</v>
      </c>
      <c r="G23" s="139">
        <f>(E23+F23)</f>
        <v>0</v>
      </c>
      <c r="H23" s="159"/>
      <c r="I23" s="156">
        <f>IF((H23=0),0,(G23/H23))</f>
        <v>0</v>
      </c>
    </row>
    <row r="24" spans="1:9" x14ac:dyDescent="0.2">
      <c r="E24" s="142"/>
      <c r="F24" s="146"/>
      <c r="G24" s="146"/>
      <c r="H24" s="146"/>
      <c r="I24" s="140"/>
    </row>
    <row r="25" spans="1:9" x14ac:dyDescent="0.2">
      <c r="A25" s="1" t="s">
        <v>196</v>
      </c>
      <c r="E25" s="139">
        <f>ROUND(('DHB-2'!F19),0)</f>
        <v>0</v>
      </c>
      <c r="F25" s="139">
        <f>ROUND((E25*E41),0)</f>
        <v>0</v>
      </c>
      <c r="G25" s="139">
        <f>(E25+F25)</f>
        <v>0</v>
      </c>
      <c r="H25" s="159"/>
      <c r="I25" s="156">
        <f>IF((H25=0),0,(G25/H25))</f>
        <v>0</v>
      </c>
    </row>
    <row r="26" spans="1:9" x14ac:dyDescent="0.2">
      <c r="A26" s="1"/>
      <c r="E26" s="142"/>
      <c r="F26" s="146"/>
      <c r="G26" s="146"/>
      <c r="H26" s="146"/>
      <c r="I26" s="140"/>
    </row>
    <row r="27" spans="1:9" x14ac:dyDescent="0.2">
      <c r="A27" s="1" t="s">
        <v>197</v>
      </c>
      <c r="E27" s="139">
        <f>ROUND(('DHB-2'!F21),0)</f>
        <v>0</v>
      </c>
      <c r="F27" s="139">
        <f>ROUND((E27*E41),0)</f>
        <v>0</v>
      </c>
      <c r="G27" s="139">
        <f>(E27+F27)</f>
        <v>0</v>
      </c>
      <c r="H27" s="159"/>
      <c r="I27" s="156">
        <f>IF((H27=0),0,(G27/H27))</f>
        <v>0</v>
      </c>
    </row>
    <row r="28" spans="1:9" x14ac:dyDescent="0.2">
      <c r="A28" s="1"/>
      <c r="E28" s="142"/>
      <c r="F28" s="146"/>
      <c r="G28" s="146"/>
      <c r="H28" s="146"/>
      <c r="I28" s="140"/>
    </row>
    <row r="29" spans="1:9" x14ac:dyDescent="0.2">
      <c r="A29" s="1" t="s">
        <v>198</v>
      </c>
      <c r="E29" s="139">
        <f>ROUND(('DHB-2'!F23),0)</f>
        <v>0</v>
      </c>
      <c r="F29" s="139">
        <f>ROUND((E29*E41),0)</f>
        <v>0</v>
      </c>
      <c r="G29" s="139">
        <f>(E29+F29)</f>
        <v>0</v>
      </c>
      <c r="H29" s="159"/>
      <c r="I29" s="156">
        <f>IF((H29=0),0,(G29/H29))</f>
        <v>0</v>
      </c>
    </row>
    <row r="30" spans="1:9" x14ac:dyDescent="0.2">
      <c r="A30" s="1"/>
      <c r="E30" s="142"/>
      <c r="F30" s="146"/>
      <c r="G30" s="146"/>
      <c r="H30" s="146"/>
      <c r="I30" s="140"/>
    </row>
    <row r="31" spans="1:9" x14ac:dyDescent="0.2">
      <c r="A31" s="1" t="s">
        <v>199</v>
      </c>
      <c r="E31" s="139">
        <f>ROUND(('DHB-2'!F25),0)</f>
        <v>0</v>
      </c>
      <c r="F31" s="139">
        <f>ROUND((E31*E41),0)</f>
        <v>0</v>
      </c>
      <c r="G31" s="139">
        <f>(E31+F31)</f>
        <v>0</v>
      </c>
      <c r="H31" s="159"/>
      <c r="I31" s="156">
        <f>IF((H31=0),0,(G31/H31))</f>
        <v>0</v>
      </c>
    </row>
    <row r="32" spans="1:9" x14ac:dyDescent="0.2">
      <c r="A32" s="1"/>
      <c r="E32" s="142"/>
      <c r="F32" s="146"/>
      <c r="G32" s="146"/>
      <c r="H32" s="146"/>
      <c r="I32" s="140"/>
    </row>
    <row r="33" spans="1:9" x14ac:dyDescent="0.2">
      <c r="A33" s="1" t="s">
        <v>200</v>
      </c>
      <c r="E33" s="169" t="s">
        <v>50</v>
      </c>
      <c r="F33" s="169" t="s">
        <v>50</v>
      </c>
      <c r="G33" s="169" t="s">
        <v>50</v>
      </c>
      <c r="H33" s="169" t="s">
        <v>50</v>
      </c>
      <c r="I33" s="169" t="s">
        <v>50</v>
      </c>
    </row>
    <row r="34" spans="1:9" x14ac:dyDescent="0.2">
      <c r="A34" s="1"/>
      <c r="E34" s="147"/>
      <c r="F34" s="137"/>
      <c r="G34" s="137"/>
      <c r="H34" s="157"/>
      <c r="I34" s="141"/>
    </row>
    <row r="35" spans="1:9" x14ac:dyDescent="0.2">
      <c r="A35" s="1" t="s">
        <v>201</v>
      </c>
      <c r="E35" s="145">
        <f>ROUND(('DHB-2'!F29),0)</f>
        <v>0</v>
      </c>
      <c r="F35" s="294">
        <f>ROUND((E35*E41),0)</f>
        <v>0</v>
      </c>
      <c r="G35" s="294">
        <f>(E35+F35)</f>
        <v>0</v>
      </c>
      <c r="H35" s="160"/>
      <c r="I35" s="156">
        <f>IF((H35=0),0,(G35/H35))</f>
        <v>0</v>
      </c>
    </row>
    <row r="36" spans="1:9" x14ac:dyDescent="0.2">
      <c r="A36" s="1"/>
      <c r="E36" s="147"/>
      <c r="F36" s="293"/>
      <c r="G36" s="157"/>
      <c r="H36" s="41"/>
      <c r="I36" s="49"/>
    </row>
    <row r="37" spans="1:9" x14ac:dyDescent="0.2">
      <c r="A37" s="1" t="s">
        <v>202</v>
      </c>
      <c r="E37" s="139">
        <f>ROUND(('DHB-2'!G13),0)</f>
        <v>0</v>
      </c>
      <c r="F37" s="148">
        <f>SUM(F21:F35)</f>
        <v>0</v>
      </c>
      <c r="G37" s="139">
        <f>(E37+F37)</f>
        <v>0</v>
      </c>
      <c r="H37" s="42"/>
      <c r="I37" s="50"/>
    </row>
    <row r="38" spans="1:9" x14ac:dyDescent="0.2">
      <c r="A38" s="1"/>
      <c r="E38" s="142"/>
      <c r="F38" s="149"/>
      <c r="G38" s="150"/>
      <c r="H38" s="41"/>
      <c r="I38" s="49"/>
    </row>
    <row r="39" spans="1:9" x14ac:dyDescent="0.2">
      <c r="A39" s="1" t="s">
        <v>234</v>
      </c>
      <c r="E39" s="139">
        <f>ROUND(('DHB-2'!G37),0)</f>
        <v>0</v>
      </c>
      <c r="F39" s="151"/>
      <c r="G39" s="152"/>
      <c r="H39" s="42"/>
      <c r="I39" s="50"/>
    </row>
    <row r="40" spans="1:9" x14ac:dyDescent="0.2">
      <c r="A40" s="1"/>
      <c r="E40" s="142"/>
      <c r="F40" s="153" t="s">
        <v>76</v>
      </c>
      <c r="G40" s="150"/>
      <c r="H40" s="41"/>
      <c r="I40" s="49"/>
    </row>
    <row r="41" spans="1:9" x14ac:dyDescent="0.2">
      <c r="A41" s="1" t="s">
        <v>77</v>
      </c>
      <c r="E41" s="154">
        <f>IF(ISERROR(E39/E37),0,E39/E37)</f>
        <v>0</v>
      </c>
      <c r="F41" s="155" t="s">
        <v>78</v>
      </c>
      <c r="G41" s="152"/>
      <c r="H41" s="42"/>
      <c r="I41" s="50"/>
    </row>
    <row r="42" spans="1:9" x14ac:dyDescent="0.2">
      <c r="A42" s="1"/>
    </row>
    <row r="43" spans="1:9" x14ac:dyDescent="0.2">
      <c r="A43" s="1"/>
    </row>
    <row r="44" spans="1:9" x14ac:dyDescent="0.2">
      <c r="A44" s="1" t="s">
        <v>79</v>
      </c>
    </row>
    <row r="45" spans="1:9" x14ac:dyDescent="0.2">
      <c r="A45" s="1" t="s">
        <v>80</v>
      </c>
    </row>
    <row r="46" spans="1:9" x14ac:dyDescent="0.2">
      <c r="A46" s="167" t="s">
        <v>53</v>
      </c>
      <c r="B46" s="1" t="s">
        <v>194</v>
      </c>
      <c r="F46"/>
      <c r="G46"/>
      <c r="H46"/>
      <c r="I46"/>
    </row>
    <row r="47" spans="1:9" x14ac:dyDescent="0.2">
      <c r="A47" s="1"/>
      <c r="B47" s="1" t="s">
        <v>228</v>
      </c>
      <c r="F47"/>
      <c r="G47"/>
      <c r="H47"/>
      <c r="I47"/>
    </row>
    <row r="50" spans="1:9" x14ac:dyDescent="0.2">
      <c r="A50" s="1" t="str">
        <f>Facesheet!A58</f>
        <v>DHB-RHC (10/2018)</v>
      </c>
    </row>
    <row r="51" spans="1:9" x14ac:dyDescent="0.2">
      <c r="A51" s="1" t="str">
        <f>Facesheet!A59</f>
        <v>Audit Section</v>
      </c>
    </row>
    <row r="52" spans="1:9" x14ac:dyDescent="0.2">
      <c r="A52" s="360" t="s">
        <v>81</v>
      </c>
      <c r="B52" s="360"/>
      <c r="C52" s="360"/>
      <c r="D52" s="360"/>
      <c r="E52" s="360"/>
      <c r="F52" s="360"/>
      <c r="G52" s="360"/>
      <c r="H52" s="360"/>
      <c r="I52" s="360"/>
    </row>
  </sheetData>
  <sheetProtection sheet="1" selectLockedCells="1"/>
  <mergeCells count="9">
    <mergeCell ref="A52:I52"/>
    <mergeCell ref="A3:I3"/>
    <mergeCell ref="D2:K2"/>
    <mergeCell ref="A5:I5"/>
    <mergeCell ref="C7:E7"/>
    <mergeCell ref="C8:E8"/>
    <mergeCell ref="C9:E9"/>
    <mergeCell ref="H7:I7"/>
    <mergeCell ref="A4:I4"/>
  </mergeCells>
  <phoneticPr fontId="11" type="noConversion"/>
  <pageMargins left="0.75" right="0.25" top="0.5" bottom="0.5" header="0.25" footer="0.25"/>
  <pageSetup scale="93" orientation="portrait" r:id="rId1"/>
  <headerFooter alignWithMargins="0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2"/>
  <sheetViews>
    <sheetView showGridLines="0" showZeros="0" topLeftCell="A16" zoomScaleNormal="100" workbookViewId="0">
      <selection activeCell="F33" sqref="F33"/>
    </sheetView>
  </sheetViews>
  <sheetFormatPr defaultRowHeight="12.75" x14ac:dyDescent="0.2"/>
  <cols>
    <col min="1" max="2" width="12.7109375" customWidth="1"/>
    <col min="3" max="3" width="10.7109375" customWidth="1"/>
    <col min="4" max="4" width="4.85546875" customWidth="1"/>
    <col min="5" max="5" width="14.7109375" customWidth="1"/>
    <col min="6" max="6" width="14.85546875" style="31" customWidth="1"/>
    <col min="7" max="7" width="14" style="31" customWidth="1"/>
    <col min="8" max="8" width="13.42578125" customWidth="1"/>
    <col min="257" max="258" width="12.7109375" customWidth="1"/>
    <col min="259" max="259" width="10.7109375" customWidth="1"/>
    <col min="260" max="260" width="4.85546875" customWidth="1"/>
    <col min="261" max="261" width="14.7109375" customWidth="1"/>
    <col min="262" max="262" width="14.85546875" customWidth="1"/>
    <col min="263" max="263" width="14" customWidth="1"/>
    <col min="264" max="264" width="13.42578125" customWidth="1"/>
    <col min="513" max="514" width="12.7109375" customWidth="1"/>
    <col min="515" max="515" width="10.7109375" customWidth="1"/>
    <col min="516" max="516" width="4.85546875" customWidth="1"/>
    <col min="517" max="517" width="14.7109375" customWidth="1"/>
    <col min="518" max="518" width="14.85546875" customWidth="1"/>
    <col min="519" max="519" width="14" customWidth="1"/>
    <col min="520" max="520" width="13.42578125" customWidth="1"/>
    <col min="769" max="770" width="12.7109375" customWidth="1"/>
    <col min="771" max="771" width="10.7109375" customWidth="1"/>
    <col min="772" max="772" width="4.85546875" customWidth="1"/>
    <col min="773" max="773" width="14.7109375" customWidth="1"/>
    <col min="774" max="774" width="14.85546875" customWidth="1"/>
    <col min="775" max="775" width="14" customWidth="1"/>
    <col min="776" max="776" width="13.42578125" customWidth="1"/>
    <col min="1025" max="1026" width="12.7109375" customWidth="1"/>
    <col min="1027" max="1027" width="10.7109375" customWidth="1"/>
    <col min="1028" max="1028" width="4.85546875" customWidth="1"/>
    <col min="1029" max="1029" width="14.7109375" customWidth="1"/>
    <col min="1030" max="1030" width="14.85546875" customWidth="1"/>
    <col min="1031" max="1031" width="14" customWidth="1"/>
    <col min="1032" max="1032" width="13.42578125" customWidth="1"/>
    <col min="1281" max="1282" width="12.7109375" customWidth="1"/>
    <col min="1283" max="1283" width="10.7109375" customWidth="1"/>
    <col min="1284" max="1284" width="4.85546875" customWidth="1"/>
    <col min="1285" max="1285" width="14.7109375" customWidth="1"/>
    <col min="1286" max="1286" width="14.85546875" customWidth="1"/>
    <col min="1287" max="1287" width="14" customWidth="1"/>
    <col min="1288" max="1288" width="13.42578125" customWidth="1"/>
    <col min="1537" max="1538" width="12.7109375" customWidth="1"/>
    <col min="1539" max="1539" width="10.7109375" customWidth="1"/>
    <col min="1540" max="1540" width="4.85546875" customWidth="1"/>
    <col min="1541" max="1541" width="14.7109375" customWidth="1"/>
    <col min="1542" max="1542" width="14.85546875" customWidth="1"/>
    <col min="1543" max="1543" width="14" customWidth="1"/>
    <col min="1544" max="1544" width="13.42578125" customWidth="1"/>
    <col min="1793" max="1794" width="12.7109375" customWidth="1"/>
    <col min="1795" max="1795" width="10.7109375" customWidth="1"/>
    <col min="1796" max="1796" width="4.85546875" customWidth="1"/>
    <col min="1797" max="1797" width="14.7109375" customWidth="1"/>
    <col min="1798" max="1798" width="14.85546875" customWidth="1"/>
    <col min="1799" max="1799" width="14" customWidth="1"/>
    <col min="1800" max="1800" width="13.42578125" customWidth="1"/>
    <col min="2049" max="2050" width="12.7109375" customWidth="1"/>
    <col min="2051" max="2051" width="10.7109375" customWidth="1"/>
    <col min="2052" max="2052" width="4.85546875" customWidth="1"/>
    <col min="2053" max="2053" width="14.7109375" customWidth="1"/>
    <col min="2054" max="2054" width="14.85546875" customWidth="1"/>
    <col min="2055" max="2055" width="14" customWidth="1"/>
    <col min="2056" max="2056" width="13.42578125" customWidth="1"/>
    <col min="2305" max="2306" width="12.7109375" customWidth="1"/>
    <col min="2307" max="2307" width="10.7109375" customWidth="1"/>
    <col min="2308" max="2308" width="4.85546875" customWidth="1"/>
    <col min="2309" max="2309" width="14.7109375" customWidth="1"/>
    <col min="2310" max="2310" width="14.85546875" customWidth="1"/>
    <col min="2311" max="2311" width="14" customWidth="1"/>
    <col min="2312" max="2312" width="13.42578125" customWidth="1"/>
    <col min="2561" max="2562" width="12.7109375" customWidth="1"/>
    <col min="2563" max="2563" width="10.7109375" customWidth="1"/>
    <col min="2564" max="2564" width="4.85546875" customWidth="1"/>
    <col min="2565" max="2565" width="14.7109375" customWidth="1"/>
    <col min="2566" max="2566" width="14.85546875" customWidth="1"/>
    <col min="2567" max="2567" width="14" customWidth="1"/>
    <col min="2568" max="2568" width="13.42578125" customWidth="1"/>
    <col min="2817" max="2818" width="12.7109375" customWidth="1"/>
    <col min="2819" max="2819" width="10.7109375" customWidth="1"/>
    <col min="2820" max="2820" width="4.85546875" customWidth="1"/>
    <col min="2821" max="2821" width="14.7109375" customWidth="1"/>
    <col min="2822" max="2822" width="14.85546875" customWidth="1"/>
    <col min="2823" max="2823" width="14" customWidth="1"/>
    <col min="2824" max="2824" width="13.42578125" customWidth="1"/>
    <col min="3073" max="3074" width="12.7109375" customWidth="1"/>
    <col min="3075" max="3075" width="10.7109375" customWidth="1"/>
    <col min="3076" max="3076" width="4.85546875" customWidth="1"/>
    <col min="3077" max="3077" width="14.7109375" customWidth="1"/>
    <col min="3078" max="3078" width="14.85546875" customWidth="1"/>
    <col min="3079" max="3079" width="14" customWidth="1"/>
    <col min="3080" max="3080" width="13.42578125" customWidth="1"/>
    <col min="3329" max="3330" width="12.7109375" customWidth="1"/>
    <col min="3331" max="3331" width="10.7109375" customWidth="1"/>
    <col min="3332" max="3332" width="4.85546875" customWidth="1"/>
    <col min="3333" max="3333" width="14.7109375" customWidth="1"/>
    <col min="3334" max="3334" width="14.85546875" customWidth="1"/>
    <col min="3335" max="3335" width="14" customWidth="1"/>
    <col min="3336" max="3336" width="13.42578125" customWidth="1"/>
    <col min="3585" max="3586" width="12.7109375" customWidth="1"/>
    <col min="3587" max="3587" width="10.7109375" customWidth="1"/>
    <col min="3588" max="3588" width="4.85546875" customWidth="1"/>
    <col min="3589" max="3589" width="14.7109375" customWidth="1"/>
    <col min="3590" max="3590" width="14.85546875" customWidth="1"/>
    <col min="3591" max="3591" width="14" customWidth="1"/>
    <col min="3592" max="3592" width="13.42578125" customWidth="1"/>
    <col min="3841" max="3842" width="12.7109375" customWidth="1"/>
    <col min="3843" max="3843" width="10.7109375" customWidth="1"/>
    <col min="3844" max="3844" width="4.85546875" customWidth="1"/>
    <col min="3845" max="3845" width="14.7109375" customWidth="1"/>
    <col min="3846" max="3846" width="14.85546875" customWidth="1"/>
    <col min="3847" max="3847" width="14" customWidth="1"/>
    <col min="3848" max="3848" width="13.42578125" customWidth="1"/>
    <col min="4097" max="4098" width="12.7109375" customWidth="1"/>
    <col min="4099" max="4099" width="10.7109375" customWidth="1"/>
    <col min="4100" max="4100" width="4.85546875" customWidth="1"/>
    <col min="4101" max="4101" width="14.7109375" customWidth="1"/>
    <col min="4102" max="4102" width="14.85546875" customWidth="1"/>
    <col min="4103" max="4103" width="14" customWidth="1"/>
    <col min="4104" max="4104" width="13.42578125" customWidth="1"/>
    <col min="4353" max="4354" width="12.7109375" customWidth="1"/>
    <col min="4355" max="4355" width="10.7109375" customWidth="1"/>
    <col min="4356" max="4356" width="4.85546875" customWidth="1"/>
    <col min="4357" max="4357" width="14.7109375" customWidth="1"/>
    <col min="4358" max="4358" width="14.85546875" customWidth="1"/>
    <col min="4359" max="4359" width="14" customWidth="1"/>
    <col min="4360" max="4360" width="13.42578125" customWidth="1"/>
    <col min="4609" max="4610" width="12.7109375" customWidth="1"/>
    <col min="4611" max="4611" width="10.7109375" customWidth="1"/>
    <col min="4612" max="4612" width="4.85546875" customWidth="1"/>
    <col min="4613" max="4613" width="14.7109375" customWidth="1"/>
    <col min="4614" max="4614" width="14.85546875" customWidth="1"/>
    <col min="4615" max="4615" width="14" customWidth="1"/>
    <col min="4616" max="4616" width="13.42578125" customWidth="1"/>
    <col min="4865" max="4866" width="12.7109375" customWidth="1"/>
    <col min="4867" max="4867" width="10.7109375" customWidth="1"/>
    <col min="4868" max="4868" width="4.85546875" customWidth="1"/>
    <col min="4869" max="4869" width="14.7109375" customWidth="1"/>
    <col min="4870" max="4870" width="14.85546875" customWidth="1"/>
    <col min="4871" max="4871" width="14" customWidth="1"/>
    <col min="4872" max="4872" width="13.42578125" customWidth="1"/>
    <col min="5121" max="5122" width="12.7109375" customWidth="1"/>
    <col min="5123" max="5123" width="10.7109375" customWidth="1"/>
    <col min="5124" max="5124" width="4.85546875" customWidth="1"/>
    <col min="5125" max="5125" width="14.7109375" customWidth="1"/>
    <col min="5126" max="5126" width="14.85546875" customWidth="1"/>
    <col min="5127" max="5127" width="14" customWidth="1"/>
    <col min="5128" max="5128" width="13.42578125" customWidth="1"/>
    <col min="5377" max="5378" width="12.7109375" customWidth="1"/>
    <col min="5379" max="5379" width="10.7109375" customWidth="1"/>
    <col min="5380" max="5380" width="4.85546875" customWidth="1"/>
    <col min="5381" max="5381" width="14.7109375" customWidth="1"/>
    <col min="5382" max="5382" width="14.85546875" customWidth="1"/>
    <col min="5383" max="5383" width="14" customWidth="1"/>
    <col min="5384" max="5384" width="13.42578125" customWidth="1"/>
    <col min="5633" max="5634" width="12.7109375" customWidth="1"/>
    <col min="5635" max="5635" width="10.7109375" customWidth="1"/>
    <col min="5636" max="5636" width="4.85546875" customWidth="1"/>
    <col min="5637" max="5637" width="14.7109375" customWidth="1"/>
    <col min="5638" max="5638" width="14.85546875" customWidth="1"/>
    <col min="5639" max="5639" width="14" customWidth="1"/>
    <col min="5640" max="5640" width="13.42578125" customWidth="1"/>
    <col min="5889" max="5890" width="12.7109375" customWidth="1"/>
    <col min="5891" max="5891" width="10.7109375" customWidth="1"/>
    <col min="5892" max="5892" width="4.85546875" customWidth="1"/>
    <col min="5893" max="5893" width="14.7109375" customWidth="1"/>
    <col min="5894" max="5894" width="14.85546875" customWidth="1"/>
    <col min="5895" max="5895" width="14" customWidth="1"/>
    <col min="5896" max="5896" width="13.42578125" customWidth="1"/>
    <col min="6145" max="6146" width="12.7109375" customWidth="1"/>
    <col min="6147" max="6147" width="10.7109375" customWidth="1"/>
    <col min="6148" max="6148" width="4.85546875" customWidth="1"/>
    <col min="6149" max="6149" width="14.7109375" customWidth="1"/>
    <col min="6150" max="6150" width="14.85546875" customWidth="1"/>
    <col min="6151" max="6151" width="14" customWidth="1"/>
    <col min="6152" max="6152" width="13.42578125" customWidth="1"/>
    <col min="6401" max="6402" width="12.7109375" customWidth="1"/>
    <col min="6403" max="6403" width="10.7109375" customWidth="1"/>
    <col min="6404" max="6404" width="4.85546875" customWidth="1"/>
    <col min="6405" max="6405" width="14.7109375" customWidth="1"/>
    <col min="6406" max="6406" width="14.85546875" customWidth="1"/>
    <col min="6407" max="6407" width="14" customWidth="1"/>
    <col min="6408" max="6408" width="13.42578125" customWidth="1"/>
    <col min="6657" max="6658" width="12.7109375" customWidth="1"/>
    <col min="6659" max="6659" width="10.7109375" customWidth="1"/>
    <col min="6660" max="6660" width="4.85546875" customWidth="1"/>
    <col min="6661" max="6661" width="14.7109375" customWidth="1"/>
    <col min="6662" max="6662" width="14.85546875" customWidth="1"/>
    <col min="6663" max="6663" width="14" customWidth="1"/>
    <col min="6664" max="6664" width="13.42578125" customWidth="1"/>
    <col min="6913" max="6914" width="12.7109375" customWidth="1"/>
    <col min="6915" max="6915" width="10.7109375" customWidth="1"/>
    <col min="6916" max="6916" width="4.85546875" customWidth="1"/>
    <col min="6917" max="6917" width="14.7109375" customWidth="1"/>
    <col min="6918" max="6918" width="14.85546875" customWidth="1"/>
    <col min="6919" max="6919" width="14" customWidth="1"/>
    <col min="6920" max="6920" width="13.42578125" customWidth="1"/>
    <col min="7169" max="7170" width="12.7109375" customWidth="1"/>
    <col min="7171" max="7171" width="10.7109375" customWidth="1"/>
    <col min="7172" max="7172" width="4.85546875" customWidth="1"/>
    <col min="7173" max="7173" width="14.7109375" customWidth="1"/>
    <col min="7174" max="7174" width="14.85546875" customWidth="1"/>
    <col min="7175" max="7175" width="14" customWidth="1"/>
    <col min="7176" max="7176" width="13.42578125" customWidth="1"/>
    <col min="7425" max="7426" width="12.7109375" customWidth="1"/>
    <col min="7427" max="7427" width="10.7109375" customWidth="1"/>
    <col min="7428" max="7428" width="4.85546875" customWidth="1"/>
    <col min="7429" max="7429" width="14.7109375" customWidth="1"/>
    <col min="7430" max="7430" width="14.85546875" customWidth="1"/>
    <col min="7431" max="7431" width="14" customWidth="1"/>
    <col min="7432" max="7432" width="13.42578125" customWidth="1"/>
    <col min="7681" max="7682" width="12.7109375" customWidth="1"/>
    <col min="7683" max="7683" width="10.7109375" customWidth="1"/>
    <col min="7684" max="7684" width="4.85546875" customWidth="1"/>
    <col min="7685" max="7685" width="14.7109375" customWidth="1"/>
    <col min="7686" max="7686" width="14.85546875" customWidth="1"/>
    <col min="7687" max="7687" width="14" customWidth="1"/>
    <col min="7688" max="7688" width="13.42578125" customWidth="1"/>
    <col min="7937" max="7938" width="12.7109375" customWidth="1"/>
    <col min="7939" max="7939" width="10.7109375" customWidth="1"/>
    <col min="7940" max="7940" width="4.85546875" customWidth="1"/>
    <col min="7941" max="7941" width="14.7109375" customWidth="1"/>
    <col min="7942" max="7942" width="14.85546875" customWidth="1"/>
    <col min="7943" max="7943" width="14" customWidth="1"/>
    <col min="7944" max="7944" width="13.42578125" customWidth="1"/>
    <col min="8193" max="8194" width="12.7109375" customWidth="1"/>
    <col min="8195" max="8195" width="10.7109375" customWidth="1"/>
    <col min="8196" max="8196" width="4.85546875" customWidth="1"/>
    <col min="8197" max="8197" width="14.7109375" customWidth="1"/>
    <col min="8198" max="8198" width="14.85546875" customWidth="1"/>
    <col min="8199" max="8199" width="14" customWidth="1"/>
    <col min="8200" max="8200" width="13.42578125" customWidth="1"/>
    <col min="8449" max="8450" width="12.7109375" customWidth="1"/>
    <col min="8451" max="8451" width="10.7109375" customWidth="1"/>
    <col min="8452" max="8452" width="4.85546875" customWidth="1"/>
    <col min="8453" max="8453" width="14.7109375" customWidth="1"/>
    <col min="8454" max="8454" width="14.85546875" customWidth="1"/>
    <col min="8455" max="8455" width="14" customWidth="1"/>
    <col min="8456" max="8456" width="13.42578125" customWidth="1"/>
    <col min="8705" max="8706" width="12.7109375" customWidth="1"/>
    <col min="8707" max="8707" width="10.7109375" customWidth="1"/>
    <col min="8708" max="8708" width="4.85546875" customWidth="1"/>
    <col min="8709" max="8709" width="14.7109375" customWidth="1"/>
    <col min="8710" max="8710" width="14.85546875" customWidth="1"/>
    <col min="8711" max="8711" width="14" customWidth="1"/>
    <col min="8712" max="8712" width="13.42578125" customWidth="1"/>
    <col min="8961" max="8962" width="12.7109375" customWidth="1"/>
    <col min="8963" max="8963" width="10.7109375" customWidth="1"/>
    <col min="8964" max="8964" width="4.85546875" customWidth="1"/>
    <col min="8965" max="8965" width="14.7109375" customWidth="1"/>
    <col min="8966" max="8966" width="14.85546875" customWidth="1"/>
    <col min="8967" max="8967" width="14" customWidth="1"/>
    <col min="8968" max="8968" width="13.42578125" customWidth="1"/>
    <col min="9217" max="9218" width="12.7109375" customWidth="1"/>
    <col min="9219" max="9219" width="10.7109375" customWidth="1"/>
    <col min="9220" max="9220" width="4.85546875" customWidth="1"/>
    <col min="9221" max="9221" width="14.7109375" customWidth="1"/>
    <col min="9222" max="9222" width="14.85546875" customWidth="1"/>
    <col min="9223" max="9223" width="14" customWidth="1"/>
    <col min="9224" max="9224" width="13.42578125" customWidth="1"/>
    <col min="9473" max="9474" width="12.7109375" customWidth="1"/>
    <col min="9475" max="9475" width="10.7109375" customWidth="1"/>
    <col min="9476" max="9476" width="4.85546875" customWidth="1"/>
    <col min="9477" max="9477" width="14.7109375" customWidth="1"/>
    <col min="9478" max="9478" width="14.85546875" customWidth="1"/>
    <col min="9479" max="9479" width="14" customWidth="1"/>
    <col min="9480" max="9480" width="13.42578125" customWidth="1"/>
    <col min="9729" max="9730" width="12.7109375" customWidth="1"/>
    <col min="9731" max="9731" width="10.7109375" customWidth="1"/>
    <col min="9732" max="9732" width="4.85546875" customWidth="1"/>
    <col min="9733" max="9733" width="14.7109375" customWidth="1"/>
    <col min="9734" max="9734" width="14.85546875" customWidth="1"/>
    <col min="9735" max="9735" width="14" customWidth="1"/>
    <col min="9736" max="9736" width="13.42578125" customWidth="1"/>
    <col min="9985" max="9986" width="12.7109375" customWidth="1"/>
    <col min="9987" max="9987" width="10.7109375" customWidth="1"/>
    <col min="9988" max="9988" width="4.85546875" customWidth="1"/>
    <col min="9989" max="9989" width="14.7109375" customWidth="1"/>
    <col min="9990" max="9990" width="14.85546875" customWidth="1"/>
    <col min="9991" max="9991" width="14" customWidth="1"/>
    <col min="9992" max="9992" width="13.42578125" customWidth="1"/>
    <col min="10241" max="10242" width="12.7109375" customWidth="1"/>
    <col min="10243" max="10243" width="10.7109375" customWidth="1"/>
    <col min="10244" max="10244" width="4.85546875" customWidth="1"/>
    <col min="10245" max="10245" width="14.7109375" customWidth="1"/>
    <col min="10246" max="10246" width="14.85546875" customWidth="1"/>
    <col min="10247" max="10247" width="14" customWidth="1"/>
    <col min="10248" max="10248" width="13.42578125" customWidth="1"/>
    <col min="10497" max="10498" width="12.7109375" customWidth="1"/>
    <col min="10499" max="10499" width="10.7109375" customWidth="1"/>
    <col min="10500" max="10500" width="4.85546875" customWidth="1"/>
    <col min="10501" max="10501" width="14.7109375" customWidth="1"/>
    <col min="10502" max="10502" width="14.85546875" customWidth="1"/>
    <col min="10503" max="10503" width="14" customWidth="1"/>
    <col min="10504" max="10504" width="13.42578125" customWidth="1"/>
    <col min="10753" max="10754" width="12.7109375" customWidth="1"/>
    <col min="10755" max="10755" width="10.7109375" customWidth="1"/>
    <col min="10756" max="10756" width="4.85546875" customWidth="1"/>
    <col min="10757" max="10757" width="14.7109375" customWidth="1"/>
    <col min="10758" max="10758" width="14.85546875" customWidth="1"/>
    <col min="10759" max="10759" width="14" customWidth="1"/>
    <col min="10760" max="10760" width="13.42578125" customWidth="1"/>
    <col min="11009" max="11010" width="12.7109375" customWidth="1"/>
    <col min="11011" max="11011" width="10.7109375" customWidth="1"/>
    <col min="11012" max="11012" width="4.85546875" customWidth="1"/>
    <col min="11013" max="11013" width="14.7109375" customWidth="1"/>
    <col min="11014" max="11014" width="14.85546875" customWidth="1"/>
    <col min="11015" max="11015" width="14" customWidth="1"/>
    <col min="11016" max="11016" width="13.42578125" customWidth="1"/>
    <col min="11265" max="11266" width="12.7109375" customWidth="1"/>
    <col min="11267" max="11267" width="10.7109375" customWidth="1"/>
    <col min="11268" max="11268" width="4.85546875" customWidth="1"/>
    <col min="11269" max="11269" width="14.7109375" customWidth="1"/>
    <col min="11270" max="11270" width="14.85546875" customWidth="1"/>
    <col min="11271" max="11271" width="14" customWidth="1"/>
    <col min="11272" max="11272" width="13.42578125" customWidth="1"/>
    <col min="11521" max="11522" width="12.7109375" customWidth="1"/>
    <col min="11523" max="11523" width="10.7109375" customWidth="1"/>
    <col min="11524" max="11524" width="4.85546875" customWidth="1"/>
    <col min="11525" max="11525" width="14.7109375" customWidth="1"/>
    <col min="11526" max="11526" width="14.85546875" customWidth="1"/>
    <col min="11527" max="11527" width="14" customWidth="1"/>
    <col min="11528" max="11528" width="13.42578125" customWidth="1"/>
    <col min="11777" max="11778" width="12.7109375" customWidth="1"/>
    <col min="11779" max="11779" width="10.7109375" customWidth="1"/>
    <col min="11780" max="11780" width="4.85546875" customWidth="1"/>
    <col min="11781" max="11781" width="14.7109375" customWidth="1"/>
    <col min="11782" max="11782" width="14.85546875" customWidth="1"/>
    <col min="11783" max="11783" width="14" customWidth="1"/>
    <col min="11784" max="11784" width="13.42578125" customWidth="1"/>
    <col min="12033" max="12034" width="12.7109375" customWidth="1"/>
    <col min="12035" max="12035" width="10.7109375" customWidth="1"/>
    <col min="12036" max="12036" width="4.85546875" customWidth="1"/>
    <col min="12037" max="12037" width="14.7109375" customWidth="1"/>
    <col min="12038" max="12038" width="14.85546875" customWidth="1"/>
    <col min="12039" max="12039" width="14" customWidth="1"/>
    <col min="12040" max="12040" width="13.42578125" customWidth="1"/>
    <col min="12289" max="12290" width="12.7109375" customWidth="1"/>
    <col min="12291" max="12291" width="10.7109375" customWidth="1"/>
    <col min="12292" max="12292" width="4.85546875" customWidth="1"/>
    <col min="12293" max="12293" width="14.7109375" customWidth="1"/>
    <col min="12294" max="12294" width="14.85546875" customWidth="1"/>
    <col min="12295" max="12295" width="14" customWidth="1"/>
    <col min="12296" max="12296" width="13.42578125" customWidth="1"/>
    <col min="12545" max="12546" width="12.7109375" customWidth="1"/>
    <col min="12547" max="12547" width="10.7109375" customWidth="1"/>
    <col min="12548" max="12548" width="4.85546875" customWidth="1"/>
    <col min="12549" max="12549" width="14.7109375" customWidth="1"/>
    <col min="12550" max="12550" width="14.85546875" customWidth="1"/>
    <col min="12551" max="12551" width="14" customWidth="1"/>
    <col min="12552" max="12552" width="13.42578125" customWidth="1"/>
    <col min="12801" max="12802" width="12.7109375" customWidth="1"/>
    <col min="12803" max="12803" width="10.7109375" customWidth="1"/>
    <col min="12804" max="12804" width="4.85546875" customWidth="1"/>
    <col min="12805" max="12805" width="14.7109375" customWidth="1"/>
    <col min="12806" max="12806" width="14.85546875" customWidth="1"/>
    <col min="12807" max="12807" width="14" customWidth="1"/>
    <col min="12808" max="12808" width="13.42578125" customWidth="1"/>
    <col min="13057" max="13058" width="12.7109375" customWidth="1"/>
    <col min="13059" max="13059" width="10.7109375" customWidth="1"/>
    <col min="13060" max="13060" width="4.85546875" customWidth="1"/>
    <col min="13061" max="13061" width="14.7109375" customWidth="1"/>
    <col min="13062" max="13062" width="14.85546875" customWidth="1"/>
    <col min="13063" max="13063" width="14" customWidth="1"/>
    <col min="13064" max="13064" width="13.42578125" customWidth="1"/>
    <col min="13313" max="13314" width="12.7109375" customWidth="1"/>
    <col min="13315" max="13315" width="10.7109375" customWidth="1"/>
    <col min="13316" max="13316" width="4.85546875" customWidth="1"/>
    <col min="13317" max="13317" width="14.7109375" customWidth="1"/>
    <col min="13318" max="13318" width="14.85546875" customWidth="1"/>
    <col min="13319" max="13319" width="14" customWidth="1"/>
    <col min="13320" max="13320" width="13.42578125" customWidth="1"/>
    <col min="13569" max="13570" width="12.7109375" customWidth="1"/>
    <col min="13571" max="13571" width="10.7109375" customWidth="1"/>
    <col min="13572" max="13572" width="4.85546875" customWidth="1"/>
    <col min="13573" max="13573" width="14.7109375" customWidth="1"/>
    <col min="13574" max="13574" width="14.85546875" customWidth="1"/>
    <col min="13575" max="13575" width="14" customWidth="1"/>
    <col min="13576" max="13576" width="13.42578125" customWidth="1"/>
    <col min="13825" max="13826" width="12.7109375" customWidth="1"/>
    <col min="13827" max="13827" width="10.7109375" customWidth="1"/>
    <col min="13828" max="13828" width="4.85546875" customWidth="1"/>
    <col min="13829" max="13829" width="14.7109375" customWidth="1"/>
    <col min="13830" max="13830" width="14.85546875" customWidth="1"/>
    <col min="13831" max="13831" width="14" customWidth="1"/>
    <col min="13832" max="13832" width="13.42578125" customWidth="1"/>
    <col min="14081" max="14082" width="12.7109375" customWidth="1"/>
    <col min="14083" max="14083" width="10.7109375" customWidth="1"/>
    <col min="14084" max="14084" width="4.85546875" customWidth="1"/>
    <col min="14085" max="14085" width="14.7109375" customWidth="1"/>
    <col min="14086" max="14086" width="14.85546875" customWidth="1"/>
    <col min="14087" max="14087" width="14" customWidth="1"/>
    <col min="14088" max="14088" width="13.42578125" customWidth="1"/>
    <col min="14337" max="14338" width="12.7109375" customWidth="1"/>
    <col min="14339" max="14339" width="10.7109375" customWidth="1"/>
    <col min="14340" max="14340" width="4.85546875" customWidth="1"/>
    <col min="14341" max="14341" width="14.7109375" customWidth="1"/>
    <col min="14342" max="14342" width="14.85546875" customWidth="1"/>
    <col min="14343" max="14343" width="14" customWidth="1"/>
    <col min="14344" max="14344" width="13.42578125" customWidth="1"/>
    <col min="14593" max="14594" width="12.7109375" customWidth="1"/>
    <col min="14595" max="14595" width="10.7109375" customWidth="1"/>
    <col min="14596" max="14596" width="4.85546875" customWidth="1"/>
    <col min="14597" max="14597" width="14.7109375" customWidth="1"/>
    <col min="14598" max="14598" width="14.85546875" customWidth="1"/>
    <col min="14599" max="14599" width="14" customWidth="1"/>
    <col min="14600" max="14600" width="13.42578125" customWidth="1"/>
    <col min="14849" max="14850" width="12.7109375" customWidth="1"/>
    <col min="14851" max="14851" width="10.7109375" customWidth="1"/>
    <col min="14852" max="14852" width="4.85546875" customWidth="1"/>
    <col min="14853" max="14853" width="14.7109375" customWidth="1"/>
    <col min="14854" max="14854" width="14.85546875" customWidth="1"/>
    <col min="14855" max="14855" width="14" customWidth="1"/>
    <col min="14856" max="14856" width="13.42578125" customWidth="1"/>
    <col min="15105" max="15106" width="12.7109375" customWidth="1"/>
    <col min="15107" max="15107" width="10.7109375" customWidth="1"/>
    <col min="15108" max="15108" width="4.85546875" customWidth="1"/>
    <col min="15109" max="15109" width="14.7109375" customWidth="1"/>
    <col min="15110" max="15110" width="14.85546875" customWidth="1"/>
    <col min="15111" max="15111" width="14" customWidth="1"/>
    <col min="15112" max="15112" width="13.42578125" customWidth="1"/>
    <col min="15361" max="15362" width="12.7109375" customWidth="1"/>
    <col min="15363" max="15363" width="10.7109375" customWidth="1"/>
    <col min="15364" max="15364" width="4.85546875" customWidth="1"/>
    <col min="15365" max="15365" width="14.7109375" customWidth="1"/>
    <col min="15366" max="15366" width="14.85546875" customWidth="1"/>
    <col min="15367" max="15367" width="14" customWidth="1"/>
    <col min="15368" max="15368" width="13.42578125" customWidth="1"/>
    <col min="15617" max="15618" width="12.7109375" customWidth="1"/>
    <col min="15619" max="15619" width="10.7109375" customWidth="1"/>
    <col min="15620" max="15620" width="4.85546875" customWidth="1"/>
    <col min="15621" max="15621" width="14.7109375" customWidth="1"/>
    <col min="15622" max="15622" width="14.85546875" customWidth="1"/>
    <col min="15623" max="15623" width="14" customWidth="1"/>
    <col min="15624" max="15624" width="13.42578125" customWidth="1"/>
    <col min="15873" max="15874" width="12.7109375" customWidth="1"/>
    <col min="15875" max="15875" width="10.7109375" customWidth="1"/>
    <col min="15876" max="15876" width="4.85546875" customWidth="1"/>
    <col min="15877" max="15877" width="14.7109375" customWidth="1"/>
    <col min="15878" max="15878" width="14.85546875" customWidth="1"/>
    <col min="15879" max="15879" width="14" customWidth="1"/>
    <col min="15880" max="15880" width="13.42578125" customWidth="1"/>
    <col min="16129" max="16130" width="12.7109375" customWidth="1"/>
    <col min="16131" max="16131" width="10.7109375" customWidth="1"/>
    <col min="16132" max="16132" width="4.85546875" customWidth="1"/>
    <col min="16133" max="16133" width="14.7109375" customWidth="1"/>
    <col min="16134" max="16134" width="14.85546875" customWidth="1"/>
    <col min="16135" max="16135" width="14" customWidth="1"/>
    <col min="16136" max="16136" width="13.42578125" customWidth="1"/>
  </cols>
  <sheetData>
    <row r="1" spans="1:10" x14ac:dyDescent="0.2">
      <c r="A1" s="1" t="str">
        <f>'DHB-1'!B1</f>
        <v xml:space="preserve">RUN DATE:  </v>
      </c>
      <c r="B1" s="256">
        <f ca="1">'DHB-1'!C1</f>
        <v>43417</v>
      </c>
      <c r="G1"/>
      <c r="H1" s="44" t="s">
        <v>233</v>
      </c>
      <c r="J1" s="44"/>
    </row>
    <row r="2" spans="1:10" x14ac:dyDescent="0.2">
      <c r="G2"/>
      <c r="H2" s="44"/>
      <c r="J2" s="44"/>
    </row>
    <row r="3" spans="1:10" x14ac:dyDescent="0.2">
      <c r="A3" s="361" t="s">
        <v>225</v>
      </c>
      <c r="B3" s="361"/>
      <c r="C3" s="361"/>
      <c r="D3" s="361"/>
      <c r="E3" s="361"/>
      <c r="F3" s="361"/>
      <c r="G3" s="361"/>
      <c r="H3" s="361"/>
      <c r="I3" s="273"/>
      <c r="J3" s="273"/>
    </row>
    <row r="4" spans="1:10" x14ac:dyDescent="0.2">
      <c r="A4" s="335" t="s">
        <v>245</v>
      </c>
      <c r="B4" s="335"/>
      <c r="C4" s="335"/>
      <c r="D4" s="335"/>
      <c r="E4" s="335"/>
      <c r="F4" s="335"/>
      <c r="G4" s="335"/>
      <c r="H4" s="335"/>
      <c r="I4" s="274"/>
      <c r="J4" s="273"/>
    </row>
    <row r="5" spans="1:10" x14ac:dyDescent="0.2">
      <c r="A5" s="361" t="s">
        <v>231</v>
      </c>
      <c r="B5" s="361"/>
      <c r="C5" s="361"/>
      <c r="D5" s="361"/>
      <c r="E5" s="361"/>
      <c r="F5" s="361"/>
      <c r="G5" s="361"/>
      <c r="H5" s="361"/>
      <c r="J5" s="44"/>
    </row>
    <row r="6" spans="1:10" x14ac:dyDescent="0.2">
      <c r="A6" s="264"/>
      <c r="B6" s="264"/>
      <c r="C6" s="264"/>
      <c r="D6" s="264"/>
      <c r="E6" s="264"/>
      <c r="F6" s="264"/>
      <c r="G6" s="264"/>
      <c r="H6" s="264"/>
      <c r="J6" s="44"/>
    </row>
    <row r="7" spans="1:10" x14ac:dyDescent="0.2">
      <c r="A7" s="270" t="s">
        <v>221</v>
      </c>
      <c r="B7" s="271"/>
      <c r="C7" s="349">
        <f>Facesheet!D11</f>
        <v>0</v>
      </c>
      <c r="D7" s="350"/>
      <c r="E7" s="351"/>
      <c r="F7" s="271"/>
      <c r="G7" s="358" t="s">
        <v>227</v>
      </c>
      <c r="H7" s="358"/>
    </row>
    <row r="8" spans="1:10" x14ac:dyDescent="0.2">
      <c r="A8" s="270" t="s">
        <v>204</v>
      </c>
      <c r="B8" s="271"/>
      <c r="C8" s="352">
        <f>Facesheet!D18</f>
        <v>0</v>
      </c>
      <c r="D8" s="353"/>
      <c r="E8" s="354"/>
      <c r="F8" s="271"/>
      <c r="G8" s="270" t="s">
        <v>222</v>
      </c>
      <c r="H8" s="301">
        <f>Facesheet!E15</f>
        <v>0</v>
      </c>
    </row>
    <row r="9" spans="1:10" x14ac:dyDescent="0.2">
      <c r="A9" s="270" t="s">
        <v>220</v>
      </c>
      <c r="B9" s="271"/>
      <c r="C9" s="352">
        <f>Facesheet!A18</f>
        <v>0</v>
      </c>
      <c r="D9" s="353"/>
      <c r="E9" s="354"/>
      <c r="F9" s="271"/>
      <c r="G9" s="270" t="s">
        <v>223</v>
      </c>
      <c r="H9" s="301">
        <f>Facesheet!H15</f>
        <v>0</v>
      </c>
    </row>
    <row r="10" spans="1:10" x14ac:dyDescent="0.2">
      <c r="A10" s="10"/>
      <c r="B10" s="10"/>
      <c r="C10" s="10"/>
      <c r="D10" s="10"/>
      <c r="E10" s="10"/>
      <c r="F10" s="32"/>
      <c r="G10" s="32"/>
      <c r="H10" s="10"/>
    </row>
    <row r="11" spans="1:10" x14ac:dyDescent="0.2">
      <c r="A11" s="3"/>
      <c r="B11" s="10"/>
      <c r="C11" s="10"/>
      <c r="D11" s="3"/>
      <c r="E11" s="3"/>
      <c r="F11" s="56"/>
      <c r="G11" s="56"/>
      <c r="H11" s="3"/>
    </row>
    <row r="12" spans="1:10" x14ac:dyDescent="0.2">
      <c r="A12" s="25"/>
      <c r="B12" s="13"/>
      <c r="C12" s="13"/>
      <c r="D12" s="27"/>
      <c r="E12" s="21" t="s">
        <v>56</v>
      </c>
      <c r="F12" s="33" t="s">
        <v>82</v>
      </c>
      <c r="G12" s="33" t="s">
        <v>82</v>
      </c>
    </row>
    <row r="13" spans="1:10" x14ac:dyDescent="0.2">
      <c r="A13" s="28"/>
      <c r="B13" s="13"/>
      <c r="C13" s="13"/>
      <c r="D13" s="29"/>
      <c r="E13" s="22" t="s">
        <v>83</v>
      </c>
      <c r="F13" s="35" t="s">
        <v>84</v>
      </c>
      <c r="G13" s="35" t="s">
        <v>56</v>
      </c>
    </row>
    <row r="14" spans="1:10" x14ac:dyDescent="0.2">
      <c r="A14" s="28"/>
      <c r="B14" s="13"/>
      <c r="C14" s="13"/>
      <c r="D14" s="29"/>
      <c r="E14" s="22" t="s">
        <v>232</v>
      </c>
      <c r="F14" s="35" t="s">
        <v>85</v>
      </c>
      <c r="G14" s="35" t="s">
        <v>86</v>
      </c>
    </row>
    <row r="15" spans="1:10" x14ac:dyDescent="0.2">
      <c r="A15" s="52"/>
      <c r="B15" s="30"/>
      <c r="C15" s="30"/>
      <c r="D15" s="53"/>
      <c r="E15" s="22"/>
      <c r="F15" s="35" t="s">
        <v>69</v>
      </c>
      <c r="G15" s="35"/>
    </row>
    <row r="16" spans="1:10" x14ac:dyDescent="0.2">
      <c r="A16" s="6"/>
      <c r="B16" s="163" t="s">
        <v>41</v>
      </c>
      <c r="C16" s="62"/>
      <c r="D16" s="62"/>
      <c r="E16" s="23" t="s">
        <v>42</v>
      </c>
      <c r="F16" s="36" t="s">
        <v>43</v>
      </c>
      <c r="G16" s="36" t="s">
        <v>70</v>
      </c>
    </row>
    <row r="17" spans="1:8" x14ac:dyDescent="0.2">
      <c r="A17" s="1" t="s">
        <v>300</v>
      </c>
      <c r="B17" s="1"/>
      <c r="C17" s="1"/>
      <c r="D17" s="1"/>
      <c r="E17" s="142"/>
      <c r="F17" s="146"/>
      <c r="G17" s="146"/>
    </row>
    <row r="18" spans="1:8" x14ac:dyDescent="0.2">
      <c r="A18" s="1"/>
      <c r="B18" s="1"/>
      <c r="C18" s="1"/>
      <c r="D18" s="1"/>
      <c r="E18" s="147"/>
      <c r="F18" s="157"/>
      <c r="G18" s="157"/>
    </row>
    <row r="19" spans="1:8" x14ac:dyDescent="0.2">
      <c r="A19" s="1" t="s">
        <v>87</v>
      </c>
      <c r="B19" s="1"/>
      <c r="C19" s="1"/>
      <c r="D19" s="1"/>
      <c r="E19" s="165">
        <f>ROUND('DHB-3'!I21,2)</f>
        <v>0</v>
      </c>
      <c r="F19" s="83"/>
      <c r="G19" s="143">
        <f>ROUND((E19*F19),0)</f>
        <v>0</v>
      </c>
      <c r="H19" t="str">
        <f>IF(AND(F19&gt;'DHB-3'!H21, E19&gt;0), "ERROR"," ")</f>
        <v xml:space="preserve"> </v>
      </c>
    </row>
    <row r="20" spans="1:8" x14ac:dyDescent="0.2">
      <c r="A20" s="1" t="s">
        <v>88</v>
      </c>
      <c r="B20" s="1"/>
      <c r="C20" s="1"/>
      <c r="D20" s="1"/>
      <c r="E20" s="142"/>
      <c r="F20" s="146"/>
      <c r="G20" s="146"/>
    </row>
    <row r="21" spans="1:8" x14ac:dyDescent="0.2">
      <c r="A21" s="1" t="s">
        <v>89</v>
      </c>
      <c r="B21" s="1"/>
      <c r="C21" s="1"/>
      <c r="D21" s="1"/>
      <c r="E21" s="156">
        <f>ROUND('DHB-3'!I23,2)</f>
        <v>0</v>
      </c>
      <c r="F21" s="83"/>
      <c r="G21" s="139">
        <f>ROUND((E21*F21),0)</f>
        <v>0</v>
      </c>
      <c r="H21" t="str">
        <f>IF(AND(F21&gt;'DHB-3'!H23, E21&gt;0), "ERROR"," ")</f>
        <v xml:space="preserve"> </v>
      </c>
    </row>
    <row r="22" spans="1:8" x14ac:dyDescent="0.2">
      <c r="A22" s="1"/>
      <c r="B22" s="1"/>
      <c r="C22" s="1"/>
      <c r="D22" s="1"/>
      <c r="E22" s="142"/>
      <c r="F22" s="146"/>
      <c r="G22" s="146"/>
    </row>
    <row r="23" spans="1:8" x14ac:dyDescent="0.2">
      <c r="A23" s="1" t="s">
        <v>205</v>
      </c>
      <c r="B23" s="1"/>
      <c r="C23" s="1"/>
      <c r="D23" s="1"/>
      <c r="E23" s="156">
        <f>ROUND('DHB-3'!I25,2)</f>
        <v>0</v>
      </c>
      <c r="F23" s="83"/>
      <c r="G23" s="139">
        <f>ROUND((E23*F23),0)</f>
        <v>0</v>
      </c>
      <c r="H23" t="str">
        <f>IF(AND(F23&gt;'DHB-3'!H25, E23&gt;0), "ERROR"," ")</f>
        <v xml:space="preserve"> </v>
      </c>
    </row>
    <row r="24" spans="1:8" x14ac:dyDescent="0.2">
      <c r="A24" s="1"/>
      <c r="B24" s="1"/>
      <c r="C24" s="1"/>
      <c r="D24" s="1"/>
      <c r="E24" s="142"/>
      <c r="F24" s="146"/>
      <c r="G24" s="146"/>
    </row>
    <row r="25" spans="1:8" x14ac:dyDescent="0.2">
      <c r="A25" s="1" t="s">
        <v>206</v>
      </c>
      <c r="B25" s="1"/>
      <c r="C25" s="1"/>
      <c r="D25" s="1"/>
      <c r="E25" s="156">
        <f>ROUND('DHB-3'!I27,2)</f>
        <v>0</v>
      </c>
      <c r="F25" s="83"/>
      <c r="G25" s="139">
        <f>ROUND((E25*F25),0)</f>
        <v>0</v>
      </c>
      <c r="H25" t="str">
        <f>IF(AND(F25&gt;'DHB-3'!H27, E25&gt;0), "ERROR"," ")</f>
        <v xml:space="preserve"> </v>
      </c>
    </row>
    <row r="26" spans="1:8" x14ac:dyDescent="0.2">
      <c r="A26" s="1"/>
      <c r="B26" s="1"/>
      <c r="C26" s="1"/>
      <c r="D26" s="1"/>
      <c r="E26" s="147"/>
      <c r="F26" s="157"/>
      <c r="G26" s="157"/>
    </row>
    <row r="27" spans="1:8" x14ac:dyDescent="0.2">
      <c r="A27" s="1" t="s">
        <v>207</v>
      </c>
      <c r="B27" s="1"/>
      <c r="C27" s="1"/>
      <c r="D27" s="1"/>
      <c r="E27" s="141">
        <f>ROUND('DHB-3'!I29,2)</f>
        <v>0</v>
      </c>
      <c r="F27" s="81"/>
      <c r="G27" s="157">
        <f>ROUND((E27*F27),0)</f>
        <v>0</v>
      </c>
      <c r="H27" t="str">
        <f>IF(AND(F27&gt;'DHB-3'!H29, E27&gt;0), "ERROR"," ")</f>
        <v xml:space="preserve"> </v>
      </c>
    </row>
    <row r="28" spans="1:8" x14ac:dyDescent="0.2">
      <c r="A28" s="1"/>
      <c r="B28" s="1"/>
      <c r="C28" s="1"/>
      <c r="D28" s="1"/>
      <c r="E28" s="142"/>
      <c r="F28" s="146"/>
      <c r="G28" s="146"/>
    </row>
    <row r="29" spans="1:8" x14ac:dyDescent="0.2">
      <c r="A29" s="1" t="s">
        <v>208</v>
      </c>
      <c r="B29" s="1"/>
      <c r="C29" s="1"/>
      <c r="D29" s="1"/>
      <c r="E29" s="156">
        <f>ROUND('DHB-3'!I31,2)</f>
        <v>0</v>
      </c>
      <c r="F29" s="83"/>
      <c r="G29" s="139">
        <f>ROUND((E29*F29),0)</f>
        <v>0</v>
      </c>
      <c r="H29" t="str">
        <f>IF(AND(F29&gt;'DHB-3'!H31, E29&gt;0), "ERROR"," ")</f>
        <v xml:space="preserve"> </v>
      </c>
    </row>
    <row r="30" spans="1:8" x14ac:dyDescent="0.2">
      <c r="A30" s="1"/>
      <c r="B30" s="1"/>
      <c r="C30" s="1"/>
      <c r="D30" s="1"/>
      <c r="E30" s="142"/>
      <c r="F30" s="146"/>
      <c r="G30" s="146"/>
    </row>
    <row r="31" spans="1:8" x14ac:dyDescent="0.2">
      <c r="A31" s="1" t="s">
        <v>209</v>
      </c>
      <c r="B31" s="1"/>
      <c r="C31" s="1"/>
      <c r="D31" s="1"/>
      <c r="E31" s="168" t="s">
        <v>50</v>
      </c>
      <c r="F31" s="169" t="s">
        <v>50</v>
      </c>
      <c r="G31" s="83"/>
      <c r="H31" t="str">
        <f>IF(AND(F31&gt;'DHB-3'!H33, E31&gt;0), "ERROR"," ")</f>
        <v xml:space="preserve"> </v>
      </c>
    </row>
    <row r="32" spans="1:8" x14ac:dyDescent="0.2">
      <c r="A32" s="1"/>
      <c r="B32" s="1"/>
      <c r="C32" s="1"/>
      <c r="D32" s="1"/>
      <c r="E32" s="147"/>
      <c r="F32" s="157"/>
      <c r="G32" s="157"/>
    </row>
    <row r="33" spans="1:8" x14ac:dyDescent="0.2">
      <c r="A33" s="1" t="s">
        <v>210</v>
      </c>
      <c r="B33" s="1"/>
      <c r="C33" s="1"/>
      <c r="D33" s="1"/>
      <c r="E33" s="156">
        <f>ROUND('DHB-3'!I35,2)</f>
        <v>0</v>
      </c>
      <c r="F33" s="83"/>
      <c r="G33" s="139">
        <f>ROUND((E33*F33),0)</f>
        <v>0</v>
      </c>
      <c r="H33" t="str">
        <f>IF(AND(F33&gt;'DHB-3'!H35, E33&gt;0), "ERROR"," ")</f>
        <v xml:space="preserve"> </v>
      </c>
    </row>
    <row r="34" spans="1:8" x14ac:dyDescent="0.2">
      <c r="A34" s="1"/>
      <c r="B34" s="1"/>
      <c r="C34" s="1"/>
      <c r="D34" s="1"/>
      <c r="E34" s="3"/>
      <c r="F34" s="56"/>
      <c r="G34" s="146"/>
    </row>
    <row r="35" spans="1:8" x14ac:dyDescent="0.2">
      <c r="A35" s="1" t="s">
        <v>90</v>
      </c>
      <c r="B35" s="1"/>
      <c r="C35" s="1"/>
      <c r="D35" s="1"/>
      <c r="E35" s="3"/>
      <c r="F35" s="56"/>
      <c r="G35" s="139">
        <f>SUM(G19:G33)</f>
        <v>0</v>
      </c>
    </row>
    <row r="36" spans="1:8" x14ac:dyDescent="0.2">
      <c r="A36" s="1"/>
      <c r="B36" s="1"/>
      <c r="C36" s="1"/>
      <c r="D36" s="1"/>
      <c r="E36" s="3"/>
      <c r="F36" s="56"/>
      <c r="G36" s="157"/>
    </row>
    <row r="37" spans="1:8" x14ac:dyDescent="0.2">
      <c r="A37" s="1" t="s">
        <v>211</v>
      </c>
      <c r="B37" s="1"/>
      <c r="C37" s="1"/>
      <c r="D37" s="1"/>
      <c r="E37" s="3"/>
      <c r="F37" s="56"/>
      <c r="G37" s="143">
        <f>G29+G31</f>
        <v>0</v>
      </c>
    </row>
    <row r="38" spans="1:8" x14ac:dyDescent="0.2">
      <c r="A38" s="1"/>
      <c r="B38" s="1"/>
      <c r="C38" s="1"/>
      <c r="D38" s="1"/>
      <c r="E38" s="3"/>
      <c r="F38" s="56"/>
      <c r="G38" s="157"/>
    </row>
    <row r="39" spans="1:8" x14ac:dyDescent="0.2">
      <c r="A39" s="1" t="s">
        <v>91</v>
      </c>
      <c r="B39" s="1"/>
      <c r="C39" s="1"/>
      <c r="D39" s="1"/>
      <c r="E39" s="3"/>
      <c r="F39" s="56"/>
      <c r="G39" s="157">
        <f>(G35-G37)</f>
        <v>0</v>
      </c>
    </row>
    <row r="40" spans="1:8" x14ac:dyDescent="0.2">
      <c r="A40" s="1"/>
      <c r="B40" s="1"/>
      <c r="C40" s="1"/>
      <c r="D40" s="1"/>
      <c r="E40" s="3"/>
      <c r="F40" s="56"/>
      <c r="G40" s="146"/>
    </row>
    <row r="41" spans="1:8" x14ac:dyDescent="0.2">
      <c r="A41" s="1" t="s">
        <v>92</v>
      </c>
      <c r="B41" s="1"/>
      <c r="C41" s="1"/>
      <c r="D41" s="1"/>
      <c r="E41" s="3"/>
      <c r="F41" s="56"/>
      <c r="G41" s="139">
        <f>ROUND(('DHB-1'!I20),0)</f>
        <v>0</v>
      </c>
      <c r="H41" s="61" t="s">
        <v>235</v>
      </c>
    </row>
    <row r="42" spans="1:8" x14ac:dyDescent="0.2">
      <c r="A42" s="1"/>
      <c r="B42" s="1"/>
      <c r="C42" s="1"/>
      <c r="D42" s="1"/>
      <c r="E42" s="3"/>
      <c r="F42" s="56"/>
      <c r="G42" s="146"/>
      <c r="H42" s="1"/>
    </row>
    <row r="43" spans="1:8" x14ac:dyDescent="0.2">
      <c r="A43" s="1" t="s">
        <v>93</v>
      </c>
      <c r="B43" s="1"/>
      <c r="C43" s="1"/>
      <c r="D43" s="1"/>
      <c r="E43" s="3"/>
      <c r="F43" s="56"/>
      <c r="G43" s="139">
        <f>+'DHB-7'!H27</f>
        <v>0</v>
      </c>
      <c r="H43" s="61" t="s">
        <v>237</v>
      </c>
    </row>
    <row r="44" spans="1:8" x14ac:dyDescent="0.2">
      <c r="A44" s="1"/>
      <c r="B44" s="1"/>
      <c r="G44" s="146"/>
      <c r="H44" s="1"/>
    </row>
    <row r="45" spans="1:8" x14ac:dyDescent="0.2">
      <c r="A45" s="88" t="s">
        <v>94</v>
      </c>
      <c r="B45" s="88"/>
      <c r="G45" s="139">
        <f>(G39+G41+G43)</f>
        <v>0</v>
      </c>
      <c r="H45" s="1"/>
    </row>
    <row r="46" spans="1:8" x14ac:dyDescent="0.2">
      <c r="A46" s="1"/>
      <c r="B46" s="1"/>
      <c r="G46" s="146"/>
      <c r="H46" s="1"/>
    </row>
    <row r="47" spans="1:8" x14ac:dyDescent="0.2">
      <c r="A47" s="1" t="s">
        <v>95</v>
      </c>
      <c r="B47" s="1"/>
      <c r="G47" s="139">
        <f>ROUND(('DHB-5'!E44),0)</f>
        <v>0</v>
      </c>
      <c r="H47" s="61" t="s">
        <v>236</v>
      </c>
    </row>
    <row r="48" spans="1:8" x14ac:dyDescent="0.2">
      <c r="A48" s="1"/>
      <c r="B48" s="1"/>
      <c r="G48" s="146"/>
      <c r="H48" s="1"/>
    </row>
    <row r="49" spans="1:8" x14ac:dyDescent="0.2">
      <c r="A49" s="88" t="s">
        <v>96</v>
      </c>
      <c r="B49" s="88"/>
      <c r="G49" s="166">
        <f>G45-G47</f>
        <v>0</v>
      </c>
      <c r="H49" s="1"/>
    </row>
    <row r="50" spans="1:8" x14ac:dyDescent="0.2">
      <c r="A50" s="1"/>
      <c r="B50" s="1"/>
      <c r="G50" s="146"/>
      <c r="H50" s="1"/>
    </row>
    <row r="51" spans="1:8" x14ac:dyDescent="0.2">
      <c r="A51" s="1" t="s">
        <v>97</v>
      </c>
      <c r="B51" s="1"/>
      <c r="G51" s="139">
        <f>ROUND(('DHB-6'!H30),0)</f>
        <v>0</v>
      </c>
      <c r="H51" s="61" t="s">
        <v>295</v>
      </c>
    </row>
    <row r="52" spans="1:8" x14ac:dyDescent="0.2">
      <c r="A52" s="1"/>
      <c r="B52" s="1"/>
      <c r="G52" s="146"/>
      <c r="H52" s="1"/>
    </row>
    <row r="53" spans="1:8" x14ac:dyDescent="0.2">
      <c r="A53" s="88" t="s">
        <v>151</v>
      </c>
      <c r="B53" s="88"/>
      <c r="G53" s="166">
        <f>(G49+G51)</f>
        <v>0</v>
      </c>
      <c r="H53" s="1"/>
    </row>
    <row r="54" spans="1:8" x14ac:dyDescent="0.2">
      <c r="A54" s="1"/>
      <c r="B54" s="1"/>
    </row>
    <row r="55" spans="1:8" x14ac:dyDescent="0.2">
      <c r="B55" s="1"/>
    </row>
    <row r="56" spans="1:8" x14ac:dyDescent="0.2">
      <c r="A56" s="1"/>
      <c r="B56" s="1"/>
    </row>
    <row r="57" spans="1:8" x14ac:dyDescent="0.2">
      <c r="A57" s="167" t="s">
        <v>53</v>
      </c>
      <c r="B57" s="170" t="s">
        <v>212</v>
      </c>
      <c r="C57" s="1"/>
      <c r="D57" s="1"/>
      <c r="F57"/>
      <c r="G57"/>
    </row>
    <row r="58" spans="1:8" x14ac:dyDescent="0.2">
      <c r="A58" s="1"/>
      <c r="B58" s="170" t="s">
        <v>228</v>
      </c>
      <c r="C58" s="1"/>
      <c r="D58" s="1"/>
      <c r="F58"/>
      <c r="G58"/>
    </row>
    <row r="59" spans="1:8" x14ac:dyDescent="0.2">
      <c r="A59" s="1"/>
      <c r="B59" s="1"/>
    </row>
    <row r="60" spans="1:8" x14ac:dyDescent="0.2">
      <c r="A60" s="1" t="str">
        <f>Facesheet!A58</f>
        <v>DHB-RHC (10/2018)</v>
      </c>
      <c r="B60" s="1"/>
    </row>
    <row r="61" spans="1:8" x14ac:dyDescent="0.2">
      <c r="A61" s="1" t="str">
        <f>Facesheet!A59</f>
        <v>Audit Section</v>
      </c>
      <c r="B61" s="89"/>
    </row>
    <row r="62" spans="1:8" x14ac:dyDescent="0.2">
      <c r="A62" s="360" t="s">
        <v>99</v>
      </c>
      <c r="B62" s="360"/>
      <c r="C62" s="360"/>
      <c r="D62" s="360"/>
      <c r="E62" s="360"/>
      <c r="F62" s="360"/>
      <c r="G62" s="360"/>
      <c r="H62" s="360"/>
    </row>
  </sheetData>
  <sheetProtection algorithmName="SHA-512" hashValue="ugZZPhG1iHAAZyGQwhbsyaol7bOqoqczO0uZyMkVzETlSbvZbWWOMD6P090W8B9pf05m2olfoMbzXgBzkMPbXA==" saltValue="nZ1Y3wizIxpxaKf/FJTSbA==" spinCount="100000" sheet="1" selectLockedCells="1"/>
  <mergeCells count="8">
    <mergeCell ref="A62:H62"/>
    <mergeCell ref="A3:H3"/>
    <mergeCell ref="A5:H5"/>
    <mergeCell ref="C7:E7"/>
    <mergeCell ref="G7:H7"/>
    <mergeCell ref="C8:E8"/>
    <mergeCell ref="C9:E9"/>
    <mergeCell ref="A4:H4"/>
  </mergeCells>
  <phoneticPr fontId="11" type="noConversion"/>
  <pageMargins left="0.75" right="0.25" top="0.5" bottom="0.5" header="0.25" footer="0.25"/>
  <pageSetup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7"/>
  <sheetViews>
    <sheetView showGridLines="0" showZeros="0" topLeftCell="A10" zoomScaleNormal="100" workbookViewId="0">
      <selection activeCell="E29" sqref="E29"/>
    </sheetView>
  </sheetViews>
  <sheetFormatPr defaultRowHeight="12.75" x14ac:dyDescent="0.2"/>
  <cols>
    <col min="1" max="1" width="11.140625" customWidth="1"/>
    <col min="2" max="2" width="13.42578125" customWidth="1"/>
    <col min="3" max="3" width="12.85546875" style="94" customWidth="1"/>
    <col min="4" max="4" width="8.7109375" style="94" customWidth="1"/>
    <col min="5" max="5" width="18" style="31" customWidth="1"/>
    <col min="6" max="6" width="15.7109375" style="70" customWidth="1"/>
    <col min="7" max="7" width="13.7109375" customWidth="1"/>
  </cols>
  <sheetData>
    <row r="1" spans="1:10" x14ac:dyDescent="0.2">
      <c r="A1" s="231" t="str">
        <f>'DHB-1'!B1</f>
        <v xml:space="preserve">RUN DATE:  </v>
      </c>
      <c r="B1" s="232">
        <f ca="1">'DHB-1'!C1</f>
        <v>43417</v>
      </c>
      <c r="F1"/>
      <c r="G1" s="183" t="s">
        <v>238</v>
      </c>
    </row>
    <row r="2" spans="1:10" x14ac:dyDescent="0.2">
      <c r="A2" s="231"/>
      <c r="B2" s="232"/>
      <c r="F2"/>
      <c r="G2" s="183"/>
    </row>
    <row r="3" spans="1:10" x14ac:dyDescent="0.2">
      <c r="A3" s="361" t="s">
        <v>225</v>
      </c>
      <c r="B3" s="361"/>
      <c r="C3" s="361"/>
      <c r="D3" s="361"/>
      <c r="E3" s="361"/>
      <c r="F3" s="361"/>
      <c r="G3" s="361"/>
      <c r="H3" s="273"/>
      <c r="I3" s="273"/>
      <c r="J3" s="273"/>
    </row>
    <row r="4" spans="1:10" x14ac:dyDescent="0.2">
      <c r="A4" s="335" t="s">
        <v>245</v>
      </c>
      <c r="B4" s="335"/>
      <c r="C4" s="335"/>
      <c r="D4" s="335"/>
      <c r="E4" s="335"/>
      <c r="F4" s="335"/>
      <c r="G4" s="335"/>
      <c r="H4" s="274"/>
      <c r="I4" s="273"/>
      <c r="J4" s="273"/>
    </row>
    <row r="5" spans="1:10" x14ac:dyDescent="0.2">
      <c r="A5" s="361" t="s">
        <v>246</v>
      </c>
      <c r="B5" s="361"/>
      <c r="C5" s="361"/>
      <c r="D5" s="361"/>
      <c r="E5" s="361"/>
      <c r="F5" s="361"/>
      <c r="G5" s="361"/>
      <c r="H5" s="273"/>
      <c r="J5" s="44"/>
    </row>
    <row r="7" spans="1:10" x14ac:dyDescent="0.2">
      <c r="A7" s="270" t="s">
        <v>221</v>
      </c>
      <c r="B7" s="291"/>
      <c r="C7" s="297">
        <f>Facesheet!D11</f>
        <v>0</v>
      </c>
      <c r="D7" s="298"/>
      <c r="E7" s="299"/>
      <c r="F7" s="358" t="s">
        <v>227</v>
      </c>
      <c r="G7" s="358"/>
    </row>
    <row r="8" spans="1:10" x14ac:dyDescent="0.2">
      <c r="A8" s="270" t="s">
        <v>204</v>
      </c>
      <c r="B8" s="291"/>
      <c r="C8" s="297">
        <f>Facesheet!D18</f>
        <v>0</v>
      </c>
      <c r="D8" s="298"/>
      <c r="E8" s="299"/>
      <c r="F8" s="270" t="s">
        <v>222</v>
      </c>
      <c r="G8" s="301">
        <f>Facesheet!E15</f>
        <v>0</v>
      </c>
    </row>
    <row r="9" spans="1:10" x14ac:dyDescent="0.2">
      <c r="A9" s="270" t="s">
        <v>220</v>
      </c>
      <c r="B9" s="291"/>
      <c r="C9" s="297">
        <f>Facesheet!A18</f>
        <v>0</v>
      </c>
      <c r="D9" s="298"/>
      <c r="E9" s="299"/>
      <c r="F9" s="270" t="s">
        <v>223</v>
      </c>
      <c r="G9" s="301">
        <f>Facesheet!H15</f>
        <v>0</v>
      </c>
    </row>
    <row r="10" spans="1:10" x14ac:dyDescent="0.2">
      <c r="A10" s="10"/>
      <c r="B10" s="10"/>
      <c r="C10" s="172"/>
      <c r="D10" s="172"/>
      <c r="E10" s="32"/>
      <c r="F10" s="64"/>
      <c r="G10" s="63"/>
    </row>
    <row r="11" spans="1:10" x14ac:dyDescent="0.2">
      <c r="C11" s="100"/>
    </row>
    <row r="12" spans="1:10" x14ac:dyDescent="0.2">
      <c r="B12" s="60"/>
      <c r="C12" s="97"/>
      <c r="D12" s="93"/>
      <c r="E12" s="37"/>
      <c r="F12" s="65"/>
    </row>
    <row r="13" spans="1:10" x14ac:dyDescent="0.2">
      <c r="B13" s="362" t="s">
        <v>247</v>
      </c>
      <c r="C13" s="363"/>
      <c r="D13" s="364"/>
      <c r="E13" s="35" t="s">
        <v>100</v>
      </c>
      <c r="F13" s="66" t="s">
        <v>101</v>
      </c>
    </row>
    <row r="14" spans="1:10" x14ac:dyDescent="0.2">
      <c r="B14" s="19"/>
      <c r="C14" s="173"/>
      <c r="D14" s="176"/>
      <c r="E14" s="35" t="s">
        <v>102</v>
      </c>
      <c r="F14" s="66" t="s">
        <v>103</v>
      </c>
    </row>
    <row r="15" spans="1:10" x14ac:dyDescent="0.2">
      <c r="B15" s="6"/>
      <c r="C15" s="174" t="s">
        <v>104</v>
      </c>
      <c r="D15" s="177"/>
      <c r="E15" s="36" t="s">
        <v>42</v>
      </c>
      <c r="F15" s="67" t="s">
        <v>43</v>
      </c>
    </row>
    <row r="16" spans="1:10" x14ac:dyDescent="0.2">
      <c r="B16" s="3"/>
      <c r="C16" s="175"/>
      <c r="D16" s="175"/>
      <c r="E16" s="71"/>
      <c r="F16" s="72"/>
    </row>
    <row r="17" spans="2:6" x14ac:dyDescent="0.2">
      <c r="B17" s="1" t="s">
        <v>301</v>
      </c>
      <c r="E17" s="71"/>
      <c r="F17" s="72"/>
    </row>
    <row r="18" spans="2:6" x14ac:dyDescent="0.2">
      <c r="B18" s="1"/>
      <c r="E18" s="146"/>
      <c r="F18" s="178"/>
    </row>
    <row r="19" spans="2:6" x14ac:dyDescent="0.2">
      <c r="B19" s="1" t="s">
        <v>279</v>
      </c>
      <c r="E19" s="83"/>
      <c r="F19" s="248"/>
    </row>
    <row r="20" spans="2:6" x14ac:dyDescent="0.2">
      <c r="B20" s="1"/>
      <c r="E20" s="146"/>
      <c r="F20" s="178"/>
    </row>
    <row r="21" spans="2:6" x14ac:dyDescent="0.2">
      <c r="B21" s="1" t="s">
        <v>278</v>
      </c>
      <c r="E21" s="83"/>
      <c r="F21" s="248"/>
    </row>
    <row r="22" spans="2:6" x14ac:dyDescent="0.2">
      <c r="B22" s="1"/>
      <c r="E22" s="146"/>
      <c r="F22" s="179"/>
    </row>
    <row r="23" spans="2:6" x14ac:dyDescent="0.2">
      <c r="B23" s="1" t="s">
        <v>105</v>
      </c>
      <c r="E23" s="83"/>
      <c r="F23" s="249"/>
    </row>
    <row r="24" spans="2:6" x14ac:dyDescent="0.2">
      <c r="B24" s="1"/>
      <c r="E24" s="157"/>
      <c r="F24" s="180"/>
    </row>
    <row r="25" spans="2:6" x14ac:dyDescent="0.2">
      <c r="B25" s="1" t="s">
        <v>213</v>
      </c>
      <c r="E25" s="81"/>
      <c r="F25" s="250"/>
    </row>
    <row r="26" spans="2:6" x14ac:dyDescent="0.2">
      <c r="B26" s="1"/>
      <c r="E26" s="146"/>
      <c r="F26" s="179"/>
    </row>
    <row r="27" spans="2:6" x14ac:dyDescent="0.2">
      <c r="B27" s="1" t="s">
        <v>214</v>
      </c>
      <c r="E27" s="83"/>
      <c r="F27" s="249"/>
    </row>
    <row r="28" spans="2:6" x14ac:dyDescent="0.2">
      <c r="B28" s="1"/>
      <c r="E28" s="157"/>
      <c r="F28" s="180"/>
    </row>
    <row r="29" spans="2:6" x14ac:dyDescent="0.2">
      <c r="B29" s="1" t="s">
        <v>215</v>
      </c>
      <c r="E29" s="83"/>
      <c r="F29" s="249"/>
    </row>
    <row r="30" spans="2:6" x14ac:dyDescent="0.2">
      <c r="B30" s="1"/>
      <c r="E30" s="157"/>
      <c r="F30" s="180"/>
    </row>
    <row r="31" spans="2:6" x14ac:dyDescent="0.2">
      <c r="B31" s="1" t="s">
        <v>216</v>
      </c>
      <c r="E31" s="83"/>
      <c r="F31" s="249"/>
    </row>
    <row r="32" spans="2:6" x14ac:dyDescent="0.2">
      <c r="B32" s="1"/>
      <c r="E32" s="157"/>
      <c r="F32" s="180"/>
    </row>
    <row r="33" spans="1:7" x14ac:dyDescent="0.2">
      <c r="B33" s="1" t="s">
        <v>276</v>
      </c>
      <c r="E33" s="83"/>
      <c r="F33" s="249"/>
    </row>
    <row r="34" spans="1:7" x14ac:dyDescent="0.2">
      <c r="B34" s="1"/>
      <c r="E34" s="157"/>
      <c r="F34" s="180"/>
    </row>
    <row r="35" spans="1:7" x14ac:dyDescent="0.2">
      <c r="B35" s="1" t="s">
        <v>106</v>
      </c>
      <c r="E35" s="81"/>
      <c r="F35" s="250"/>
    </row>
    <row r="36" spans="1:7" x14ac:dyDescent="0.2">
      <c r="B36" s="1"/>
      <c r="E36" s="146"/>
      <c r="F36" s="179"/>
    </row>
    <row r="37" spans="1:7" x14ac:dyDescent="0.2">
      <c r="B37" s="1" t="s">
        <v>277</v>
      </c>
      <c r="E37" s="83"/>
      <c r="F37" s="249"/>
    </row>
    <row r="38" spans="1:7" x14ac:dyDescent="0.2">
      <c r="B38" s="1"/>
      <c r="E38" s="157"/>
      <c r="F38" s="87"/>
    </row>
    <row r="39" spans="1:7" x14ac:dyDescent="0.2">
      <c r="B39" s="1" t="s">
        <v>107</v>
      </c>
      <c r="E39" s="143">
        <f>ROUND(SUM(E19:E37),0)</f>
        <v>0</v>
      </c>
      <c r="F39" s="68"/>
    </row>
    <row r="40" spans="1:7" x14ac:dyDescent="0.2">
      <c r="B40" s="1"/>
      <c r="E40" s="181"/>
      <c r="F40" s="68"/>
      <c r="G40" s="61"/>
    </row>
    <row r="41" spans="1:7" x14ac:dyDescent="0.2">
      <c r="B41" s="1" t="s">
        <v>108</v>
      </c>
      <c r="E41" s="182"/>
      <c r="F41" s="68"/>
      <c r="G41" s="61"/>
    </row>
    <row r="42" spans="1:7" x14ac:dyDescent="0.2">
      <c r="B42" s="1" t="s">
        <v>109</v>
      </c>
      <c r="E42" s="143">
        <f>E29+E31</f>
        <v>0</v>
      </c>
      <c r="F42" s="68"/>
      <c r="G42" s="61"/>
    </row>
    <row r="43" spans="1:7" x14ac:dyDescent="0.2">
      <c r="B43" s="1"/>
      <c r="E43" s="181"/>
      <c r="F43" s="68"/>
      <c r="G43" s="61"/>
    </row>
    <row r="44" spans="1:7" x14ac:dyDescent="0.2">
      <c r="B44" s="1" t="s">
        <v>110</v>
      </c>
      <c r="E44" s="143">
        <f>ROUND((E39-E42),0)</f>
        <v>0</v>
      </c>
      <c r="F44" s="69"/>
      <c r="G44" s="61" t="s">
        <v>239</v>
      </c>
    </row>
    <row r="45" spans="1:7" x14ac:dyDescent="0.2">
      <c r="B45" s="1"/>
      <c r="E45" s="85"/>
      <c r="F45" s="86"/>
      <c r="G45" s="61"/>
    </row>
    <row r="46" spans="1:7" x14ac:dyDescent="0.2">
      <c r="B46" s="1"/>
    </row>
    <row r="47" spans="1:7" x14ac:dyDescent="0.2">
      <c r="A47" s="1" t="s">
        <v>111</v>
      </c>
      <c r="B47" s="1" t="s">
        <v>112</v>
      </c>
    </row>
    <row r="48" spans="1:7" x14ac:dyDescent="0.2">
      <c r="B48" s="1" t="s">
        <v>113</v>
      </c>
    </row>
    <row r="49" spans="1:7" x14ac:dyDescent="0.2">
      <c r="B49" s="1" t="s">
        <v>137</v>
      </c>
    </row>
    <row r="50" spans="1:7" x14ac:dyDescent="0.2">
      <c r="B50" s="1" t="s">
        <v>114</v>
      </c>
    </row>
    <row r="51" spans="1:7" x14ac:dyDescent="0.2">
      <c r="B51" s="1"/>
    </row>
    <row r="52" spans="1:7" x14ac:dyDescent="0.2">
      <c r="A52" s="18" t="s">
        <v>175</v>
      </c>
      <c r="B52" s="365"/>
      <c r="C52" s="365"/>
      <c r="D52" s="365"/>
      <c r="E52" s="365"/>
      <c r="F52" s="365"/>
      <c r="G52" s="366"/>
    </row>
    <row r="53" spans="1:7" x14ac:dyDescent="0.2">
      <c r="B53" s="365"/>
      <c r="C53" s="365"/>
      <c r="D53" s="365"/>
      <c r="E53" s="365"/>
      <c r="F53" s="365"/>
      <c r="G53" s="366"/>
    </row>
    <row r="55" spans="1:7" x14ac:dyDescent="0.2">
      <c r="A55" s="1" t="str">
        <f>Facesheet!A58</f>
        <v>DHB-RHC (10/2018)</v>
      </c>
    </row>
    <row r="56" spans="1:7" x14ac:dyDescent="0.2">
      <c r="A56" s="1" t="str">
        <f>Facesheet!A59</f>
        <v>Audit Section</v>
      </c>
    </row>
    <row r="57" spans="1:7" x14ac:dyDescent="0.2">
      <c r="A57" s="279" t="s">
        <v>267</v>
      </c>
      <c r="B57" s="58"/>
      <c r="C57" s="103"/>
      <c r="D57" s="103"/>
      <c r="E57" s="91"/>
      <c r="F57" s="230"/>
      <c r="G57" s="58"/>
    </row>
  </sheetData>
  <sheetProtection algorithmName="SHA-512" hashValue="8xgGaDIkd8pE/uT7NiIAIsKri7kmOpai1MXz9xC2iGIOLcIeqk1btAJd3GrM5XuiJMPGUZHCOghaAvcDeKe+nQ==" saltValue="03VIw+q+KfgWyvZrtIcuTA==" spinCount="100000" sheet="1" selectLockedCells="1"/>
  <mergeCells count="6">
    <mergeCell ref="A3:G3"/>
    <mergeCell ref="A5:G5"/>
    <mergeCell ref="A4:G4"/>
    <mergeCell ref="B13:D13"/>
    <mergeCell ref="B52:G53"/>
    <mergeCell ref="F7:G7"/>
  </mergeCells>
  <phoneticPr fontId="11" type="noConversion"/>
  <pageMargins left="0.75" right="0.5" top="0.5" bottom="0.5" header="0.5" footer="0.2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F2F6-F838-4798-801D-8FCA463D01B9}">
  <dimension ref="A1:J57"/>
  <sheetViews>
    <sheetView showGridLines="0" showZeros="0" topLeftCell="A7" zoomScaleNormal="100" workbookViewId="0">
      <selection activeCell="E29" sqref="E29"/>
    </sheetView>
  </sheetViews>
  <sheetFormatPr defaultRowHeight="12.75" x14ac:dyDescent="0.2"/>
  <cols>
    <col min="1" max="1" width="14.140625" customWidth="1"/>
    <col min="2" max="2" width="15.7109375" customWidth="1"/>
    <col min="3" max="3" width="12.85546875" style="94" customWidth="1"/>
    <col min="4" max="4" width="5.7109375" style="94" customWidth="1"/>
    <col min="5" max="5" width="18" style="31" customWidth="1"/>
    <col min="6" max="6" width="15.7109375" style="70" customWidth="1"/>
    <col min="7" max="7" width="18.7109375" customWidth="1"/>
  </cols>
  <sheetData>
    <row r="1" spans="1:10" x14ac:dyDescent="0.2">
      <c r="A1" s="231" t="str">
        <f>'DHB-1'!B1</f>
        <v xml:space="preserve">RUN DATE:  </v>
      </c>
      <c r="B1" s="232">
        <f ca="1">'DHB-1'!C1</f>
        <v>43417</v>
      </c>
      <c r="F1"/>
      <c r="G1" s="183" t="s">
        <v>280</v>
      </c>
    </row>
    <row r="2" spans="1:10" x14ac:dyDescent="0.2">
      <c r="A2" s="231"/>
      <c r="B2" s="232"/>
      <c r="F2"/>
      <c r="G2" s="183"/>
    </row>
    <row r="3" spans="1:10" x14ac:dyDescent="0.2">
      <c r="A3" s="361" t="s">
        <v>225</v>
      </c>
      <c r="B3" s="361"/>
      <c r="C3" s="361"/>
      <c r="D3" s="361"/>
      <c r="E3" s="361"/>
      <c r="F3" s="361"/>
      <c r="G3" s="361"/>
      <c r="H3" s="273"/>
      <c r="I3" s="273"/>
      <c r="J3" s="273"/>
    </row>
    <row r="4" spans="1:10" x14ac:dyDescent="0.2">
      <c r="A4" s="335" t="s">
        <v>245</v>
      </c>
      <c r="B4" s="335"/>
      <c r="C4" s="335"/>
      <c r="D4" s="335"/>
      <c r="E4" s="335"/>
      <c r="F4" s="335"/>
      <c r="G4" s="335"/>
      <c r="H4" s="274"/>
      <c r="I4" s="273"/>
      <c r="J4" s="273"/>
    </row>
    <row r="5" spans="1:10" x14ac:dyDescent="0.2">
      <c r="A5" s="361" t="s">
        <v>248</v>
      </c>
      <c r="B5" s="361"/>
      <c r="C5" s="361"/>
      <c r="D5" s="361"/>
      <c r="E5" s="361"/>
      <c r="F5" s="361"/>
      <c r="G5" s="361"/>
      <c r="H5" s="273"/>
      <c r="J5" s="44"/>
    </row>
    <row r="7" spans="1:10" x14ac:dyDescent="0.2">
      <c r="A7" s="272" t="s">
        <v>221</v>
      </c>
      <c r="B7" s="349">
        <f>Facesheet!D11</f>
        <v>0</v>
      </c>
      <c r="C7" s="350"/>
      <c r="D7" s="351"/>
      <c r="F7" s="358" t="s">
        <v>227</v>
      </c>
      <c r="G7" s="358"/>
    </row>
    <row r="8" spans="1:10" x14ac:dyDescent="0.2">
      <c r="A8" s="272" t="s">
        <v>204</v>
      </c>
      <c r="B8" s="352">
        <f>Facesheet!D18</f>
        <v>0</v>
      </c>
      <c r="C8" s="353"/>
      <c r="D8" s="354"/>
      <c r="F8" s="272" t="s">
        <v>222</v>
      </c>
      <c r="G8" s="301">
        <f>Facesheet!E15</f>
        <v>0</v>
      </c>
    </row>
    <row r="9" spans="1:10" x14ac:dyDescent="0.2">
      <c r="A9" s="272" t="s">
        <v>220</v>
      </c>
      <c r="B9" s="352">
        <f>Facesheet!A18</f>
        <v>0</v>
      </c>
      <c r="C9" s="353"/>
      <c r="D9" s="354"/>
      <c r="F9" s="272" t="s">
        <v>223</v>
      </c>
      <c r="G9" s="301">
        <f>Facesheet!H15</f>
        <v>0</v>
      </c>
    </row>
    <row r="10" spans="1:10" x14ac:dyDescent="0.2">
      <c r="A10" s="10"/>
      <c r="B10" s="10"/>
      <c r="C10" s="172"/>
      <c r="D10" s="172"/>
      <c r="E10" s="32"/>
      <c r="F10" s="64"/>
      <c r="G10" s="63"/>
    </row>
    <row r="11" spans="1:10" x14ac:dyDescent="0.2">
      <c r="C11" s="100"/>
    </row>
    <row r="12" spans="1:10" x14ac:dyDescent="0.2">
      <c r="B12" s="60"/>
      <c r="C12" s="97"/>
      <c r="D12" s="93"/>
      <c r="E12" s="37"/>
      <c r="F12" s="65"/>
    </row>
    <row r="13" spans="1:10" x14ac:dyDescent="0.2">
      <c r="B13" s="362" t="s">
        <v>249</v>
      </c>
      <c r="C13" s="363"/>
      <c r="D13" s="364"/>
      <c r="E13" s="35" t="s">
        <v>100</v>
      </c>
      <c r="F13" s="66" t="s">
        <v>101</v>
      </c>
    </row>
    <row r="14" spans="1:10" x14ac:dyDescent="0.2">
      <c r="B14" s="19"/>
      <c r="C14" s="173"/>
      <c r="D14" s="176"/>
      <c r="E14" s="35" t="s">
        <v>102</v>
      </c>
      <c r="F14" s="66" t="s">
        <v>103</v>
      </c>
    </row>
    <row r="15" spans="1:10" x14ac:dyDescent="0.2">
      <c r="B15" s="6"/>
      <c r="C15" s="174" t="s">
        <v>104</v>
      </c>
      <c r="D15" s="177"/>
      <c r="E15" s="36" t="s">
        <v>42</v>
      </c>
      <c r="F15" s="67" t="s">
        <v>43</v>
      </c>
    </row>
    <row r="16" spans="1:10" x14ac:dyDescent="0.2">
      <c r="B16" s="3"/>
      <c r="C16" s="175"/>
      <c r="D16" s="175"/>
      <c r="E16" s="71"/>
      <c r="F16" s="72"/>
    </row>
    <row r="17" spans="2:6" x14ac:dyDescent="0.2">
      <c r="B17" s="1" t="s">
        <v>301</v>
      </c>
      <c r="E17" s="71"/>
      <c r="F17" s="72"/>
    </row>
    <row r="18" spans="2:6" x14ac:dyDescent="0.2">
      <c r="B18" s="1"/>
      <c r="E18" s="146"/>
      <c r="F18" s="178"/>
    </row>
    <row r="19" spans="2:6" x14ac:dyDescent="0.2">
      <c r="B19" s="1" t="s">
        <v>284</v>
      </c>
      <c r="E19" s="83"/>
      <c r="F19" s="248"/>
    </row>
    <row r="20" spans="2:6" x14ac:dyDescent="0.2">
      <c r="B20" s="1"/>
      <c r="E20" s="146"/>
      <c r="F20" s="178"/>
    </row>
    <row r="21" spans="2:6" x14ac:dyDescent="0.2">
      <c r="B21" s="1" t="s">
        <v>283</v>
      </c>
      <c r="E21" s="83"/>
      <c r="F21" s="248"/>
    </row>
    <row r="22" spans="2:6" x14ac:dyDescent="0.2">
      <c r="B22" s="1"/>
      <c r="E22" s="146"/>
      <c r="F22" s="179"/>
    </row>
    <row r="23" spans="2:6" x14ac:dyDescent="0.2">
      <c r="B23" s="1" t="s">
        <v>105</v>
      </c>
      <c r="E23" s="83"/>
      <c r="F23" s="249"/>
    </row>
    <row r="24" spans="2:6" x14ac:dyDescent="0.2">
      <c r="B24" s="1"/>
      <c r="E24" s="157"/>
      <c r="F24" s="180"/>
    </row>
    <row r="25" spans="2:6" x14ac:dyDescent="0.2">
      <c r="B25" s="1" t="s">
        <v>213</v>
      </c>
      <c r="E25" s="81"/>
      <c r="F25" s="250"/>
    </row>
    <row r="26" spans="2:6" x14ac:dyDescent="0.2">
      <c r="B26" s="1"/>
      <c r="E26" s="146"/>
      <c r="F26" s="179"/>
    </row>
    <row r="27" spans="2:6" x14ac:dyDescent="0.2">
      <c r="B27" s="1" t="s">
        <v>214</v>
      </c>
      <c r="E27" s="83"/>
      <c r="F27" s="249"/>
    </row>
    <row r="28" spans="2:6" x14ac:dyDescent="0.2">
      <c r="B28" s="1"/>
      <c r="E28" s="157"/>
      <c r="F28" s="180"/>
    </row>
    <row r="29" spans="2:6" x14ac:dyDescent="0.2">
      <c r="B29" s="1" t="s">
        <v>215</v>
      </c>
      <c r="E29" s="83"/>
      <c r="F29" s="249"/>
    </row>
    <row r="30" spans="2:6" x14ac:dyDescent="0.2">
      <c r="B30" s="1"/>
      <c r="E30" s="157"/>
      <c r="F30" s="180"/>
    </row>
    <row r="31" spans="2:6" x14ac:dyDescent="0.2">
      <c r="B31" s="1" t="s">
        <v>216</v>
      </c>
      <c r="E31" s="83"/>
      <c r="F31" s="249"/>
    </row>
    <row r="32" spans="2:6" x14ac:dyDescent="0.2">
      <c r="B32" s="1"/>
      <c r="E32" s="157"/>
      <c r="F32" s="180"/>
    </row>
    <row r="33" spans="1:7" x14ac:dyDescent="0.2">
      <c r="B33" s="1" t="s">
        <v>217</v>
      </c>
      <c r="E33" s="83"/>
      <c r="F33" s="249"/>
    </row>
    <row r="34" spans="1:7" x14ac:dyDescent="0.2">
      <c r="B34" s="1"/>
      <c r="E34" s="157"/>
      <c r="F34" s="180"/>
    </row>
    <row r="35" spans="1:7" x14ac:dyDescent="0.2">
      <c r="B35" s="1" t="s">
        <v>106</v>
      </c>
      <c r="E35" s="81"/>
      <c r="F35" s="250"/>
    </row>
    <row r="36" spans="1:7" x14ac:dyDescent="0.2">
      <c r="B36" s="1"/>
      <c r="E36" s="146"/>
      <c r="F36" s="179"/>
    </row>
    <row r="37" spans="1:7" x14ac:dyDescent="0.2">
      <c r="B37" s="1" t="s">
        <v>150</v>
      </c>
      <c r="E37" s="83"/>
      <c r="F37" s="249"/>
    </row>
    <row r="38" spans="1:7" x14ac:dyDescent="0.2">
      <c r="B38" s="1"/>
      <c r="E38" s="157"/>
      <c r="F38" s="87"/>
    </row>
    <row r="39" spans="1:7" x14ac:dyDescent="0.2">
      <c r="B39" s="1" t="s">
        <v>107</v>
      </c>
      <c r="E39" s="143">
        <f>ROUND(SUM(E19:E37),0)</f>
        <v>0</v>
      </c>
      <c r="F39" s="68"/>
    </row>
    <row r="40" spans="1:7" x14ac:dyDescent="0.2">
      <c r="B40" s="1"/>
      <c r="E40" s="181"/>
      <c r="F40" s="68"/>
      <c r="G40" s="61"/>
    </row>
    <row r="41" spans="1:7" x14ac:dyDescent="0.2">
      <c r="B41" s="1" t="s">
        <v>108</v>
      </c>
      <c r="E41" s="182"/>
      <c r="F41" s="68"/>
      <c r="G41" s="61"/>
    </row>
    <row r="42" spans="1:7" x14ac:dyDescent="0.2">
      <c r="B42" s="1" t="s">
        <v>109</v>
      </c>
      <c r="E42" s="143">
        <f>E29+E31</f>
        <v>0</v>
      </c>
      <c r="F42" s="68"/>
      <c r="G42" s="61"/>
    </row>
    <row r="43" spans="1:7" x14ac:dyDescent="0.2">
      <c r="B43" s="1"/>
      <c r="E43" s="181"/>
      <c r="F43" s="68"/>
      <c r="G43" s="61"/>
    </row>
    <row r="44" spans="1:7" x14ac:dyDescent="0.2">
      <c r="B44" s="1" t="s">
        <v>250</v>
      </c>
      <c r="E44" s="143">
        <f>ROUND((E39-E42),0)</f>
        <v>0</v>
      </c>
      <c r="F44" s="69"/>
      <c r="G44" s="88" t="s">
        <v>281</v>
      </c>
    </row>
    <row r="45" spans="1:7" x14ac:dyDescent="0.2">
      <c r="B45" s="1"/>
      <c r="E45" s="85"/>
      <c r="F45" s="86"/>
      <c r="G45" s="61"/>
    </row>
    <row r="46" spans="1:7" x14ac:dyDescent="0.2">
      <c r="B46" s="1"/>
    </row>
    <row r="47" spans="1:7" x14ac:dyDescent="0.2">
      <c r="A47" s="1" t="s">
        <v>111</v>
      </c>
      <c r="B47" s="1" t="s">
        <v>112</v>
      </c>
    </row>
    <row r="48" spans="1:7" x14ac:dyDescent="0.2">
      <c r="B48" s="1" t="s">
        <v>113</v>
      </c>
    </row>
    <row r="49" spans="1:7" x14ac:dyDescent="0.2">
      <c r="B49" s="1" t="s">
        <v>137</v>
      </c>
    </row>
    <row r="50" spans="1:7" x14ac:dyDescent="0.2">
      <c r="B50" s="1" t="s">
        <v>114</v>
      </c>
    </row>
    <row r="51" spans="1:7" x14ac:dyDescent="0.2">
      <c r="B51" s="1"/>
    </row>
    <row r="52" spans="1:7" x14ac:dyDescent="0.2">
      <c r="A52" s="18" t="s">
        <v>175</v>
      </c>
      <c r="B52" s="365"/>
      <c r="C52" s="365"/>
      <c r="D52" s="365"/>
      <c r="E52" s="365"/>
      <c r="F52" s="365"/>
      <c r="G52" s="366"/>
    </row>
    <row r="53" spans="1:7" x14ac:dyDescent="0.2">
      <c r="B53" s="365"/>
      <c r="C53" s="365"/>
      <c r="D53" s="365"/>
      <c r="E53" s="365"/>
      <c r="F53" s="365"/>
      <c r="G53" s="366"/>
    </row>
    <row r="55" spans="1:7" x14ac:dyDescent="0.2">
      <c r="A55" s="1" t="str">
        <f>Facesheet!A58</f>
        <v>DHB-RHC (10/2018)</v>
      </c>
    </row>
    <row r="56" spans="1:7" x14ac:dyDescent="0.2">
      <c r="A56" s="1" t="str">
        <f>Facesheet!A59</f>
        <v>Audit Section</v>
      </c>
    </row>
    <row r="57" spans="1:7" x14ac:dyDescent="0.2">
      <c r="A57" s="279" t="s">
        <v>124</v>
      </c>
      <c r="B57" s="58"/>
      <c r="C57" s="103"/>
      <c r="D57" s="103"/>
      <c r="E57" s="91"/>
      <c r="F57" s="230"/>
      <c r="G57" s="58"/>
    </row>
  </sheetData>
  <sheetProtection algorithmName="SHA-512" hashValue="WQxD8n/SlPm7L7K/pxL50FuoUQ+2bfbh/NmRqAfcarfC1ZFYitjlEszDQj90RoOYkHHXChCnqT9ClpDGzXNJMA==" saltValue="o47mEpxW1uegy+m6G5nrRQ==" spinCount="100000" sheet="1" selectLockedCells="1"/>
  <mergeCells count="9">
    <mergeCell ref="B13:D13"/>
    <mergeCell ref="B52:G53"/>
    <mergeCell ref="A3:G3"/>
    <mergeCell ref="A4:G4"/>
    <mergeCell ref="A5:G5"/>
    <mergeCell ref="F7:G7"/>
    <mergeCell ref="B7:D7"/>
    <mergeCell ref="B8:D8"/>
    <mergeCell ref="B9:D9"/>
  </mergeCells>
  <pageMargins left="0.75" right="0.5" top="0.5" bottom="0.5" header="0.5" footer="0.25"/>
  <pageSetup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8"/>
  <sheetViews>
    <sheetView showGridLines="0" showZeros="0" zoomScaleNormal="100" workbookViewId="0">
      <selection activeCell="H17" sqref="H17"/>
    </sheetView>
  </sheetViews>
  <sheetFormatPr defaultRowHeight="12.75" x14ac:dyDescent="0.2"/>
  <cols>
    <col min="1" max="1" width="11.85546875" customWidth="1"/>
    <col min="2" max="2" width="11.42578125" customWidth="1"/>
    <col min="4" max="4" width="7.42578125" customWidth="1"/>
    <col min="8" max="8" width="15" style="31" customWidth="1"/>
    <col min="9" max="9" width="14.7109375" customWidth="1"/>
    <col min="10" max="10" width="12.42578125" customWidth="1"/>
  </cols>
  <sheetData>
    <row r="1" spans="1:10" x14ac:dyDescent="0.2">
      <c r="A1" s="231" t="str">
        <f>'DHB-1'!B1</f>
        <v xml:space="preserve">RUN DATE:  </v>
      </c>
      <c r="B1" s="232">
        <f ca="1">'DHB-1'!C1</f>
        <v>43417</v>
      </c>
      <c r="I1" s="161" t="s">
        <v>240</v>
      </c>
    </row>
    <row r="2" spans="1:10" x14ac:dyDescent="0.2">
      <c r="A2" s="231"/>
      <c r="B2" s="232"/>
      <c r="H2" s="161"/>
    </row>
    <row r="3" spans="1:10" x14ac:dyDescent="0.2">
      <c r="A3" s="361" t="s">
        <v>225</v>
      </c>
      <c r="B3" s="361"/>
      <c r="C3" s="361"/>
      <c r="D3" s="361"/>
      <c r="E3" s="361"/>
      <c r="F3" s="361"/>
      <c r="G3" s="361"/>
      <c r="H3" s="361"/>
      <c r="I3" s="361"/>
      <c r="J3" s="273"/>
    </row>
    <row r="4" spans="1:10" x14ac:dyDescent="0.2">
      <c r="A4" s="335" t="s">
        <v>245</v>
      </c>
      <c r="B4" s="335"/>
      <c r="C4" s="335"/>
      <c r="D4" s="335"/>
      <c r="E4" s="335"/>
      <c r="F4" s="335"/>
      <c r="G4" s="335"/>
      <c r="H4" s="335"/>
      <c r="I4" s="335"/>
      <c r="J4" s="274"/>
    </row>
    <row r="5" spans="1:10" x14ac:dyDescent="0.2">
      <c r="A5" s="361" t="s">
        <v>241</v>
      </c>
      <c r="B5" s="361"/>
      <c r="C5" s="361"/>
      <c r="D5" s="361"/>
      <c r="E5" s="361"/>
      <c r="F5" s="361"/>
      <c r="G5" s="361"/>
      <c r="H5" s="361"/>
      <c r="I5" s="361"/>
      <c r="J5" s="273"/>
    </row>
    <row r="6" spans="1:10" x14ac:dyDescent="0.2">
      <c r="C6" s="94"/>
      <c r="D6" s="94"/>
      <c r="E6" s="31"/>
      <c r="F6" s="31"/>
      <c r="G6" s="70"/>
      <c r="H6"/>
    </row>
    <row r="7" spans="1:10" x14ac:dyDescent="0.2">
      <c r="A7" s="270" t="s">
        <v>221</v>
      </c>
      <c r="B7" s="271"/>
      <c r="C7" s="349">
        <f>Facesheet!D11</f>
        <v>0</v>
      </c>
      <c r="D7" s="350"/>
      <c r="E7" s="351"/>
      <c r="F7" s="73"/>
      <c r="H7" s="358" t="s">
        <v>227</v>
      </c>
      <c r="I7" s="358"/>
    </row>
    <row r="8" spans="1:10" x14ac:dyDescent="0.2">
      <c r="A8" s="270" t="s">
        <v>204</v>
      </c>
      <c r="B8" s="271"/>
      <c r="C8" s="352">
        <f>Facesheet!D18</f>
        <v>0</v>
      </c>
      <c r="D8" s="353"/>
      <c r="E8" s="354"/>
      <c r="F8" s="162"/>
      <c r="H8" s="270" t="s">
        <v>222</v>
      </c>
      <c r="I8" s="301">
        <f>Facesheet!E15</f>
        <v>0</v>
      </c>
    </row>
    <row r="9" spans="1:10" x14ac:dyDescent="0.2">
      <c r="A9" s="270" t="s">
        <v>220</v>
      </c>
      <c r="B9" s="271"/>
      <c r="C9" s="352">
        <f>Facesheet!A18</f>
        <v>0</v>
      </c>
      <c r="D9" s="353"/>
      <c r="E9" s="354"/>
      <c r="F9" s="162"/>
      <c r="H9" s="270" t="s">
        <v>223</v>
      </c>
      <c r="I9" s="301">
        <f>Facesheet!H15</f>
        <v>0</v>
      </c>
    </row>
    <row r="10" spans="1:10" x14ac:dyDescent="0.2">
      <c r="A10" s="10"/>
      <c r="B10" s="10"/>
      <c r="C10" s="10"/>
      <c r="D10" s="10"/>
      <c r="E10" s="10"/>
      <c r="F10" s="10"/>
      <c r="G10" s="10"/>
      <c r="H10" s="32"/>
      <c r="I10" s="10"/>
    </row>
    <row r="12" spans="1:10" x14ac:dyDescent="0.2">
      <c r="A12" s="60"/>
      <c r="B12" s="59"/>
      <c r="C12" s="59"/>
      <c r="D12" s="59"/>
      <c r="E12" s="59"/>
      <c r="F12" s="59"/>
      <c r="G12" s="5"/>
      <c r="H12" s="75"/>
      <c r="I12" s="5"/>
    </row>
    <row r="13" spans="1:10" x14ac:dyDescent="0.2">
      <c r="A13" s="19"/>
      <c r="B13" s="3"/>
      <c r="C13" s="3"/>
      <c r="D13" s="73"/>
      <c r="E13" s="3"/>
      <c r="F13" s="3"/>
      <c r="G13" s="20"/>
      <c r="H13" s="35" t="s">
        <v>115</v>
      </c>
      <c r="I13" s="20"/>
    </row>
    <row r="14" spans="1:10" x14ac:dyDescent="0.2">
      <c r="A14" s="6"/>
      <c r="B14" s="10"/>
      <c r="C14" s="10"/>
      <c r="D14" s="74" t="s">
        <v>41</v>
      </c>
      <c r="E14" s="10"/>
      <c r="F14" s="10"/>
      <c r="G14" s="7"/>
      <c r="H14" s="76" t="s">
        <v>116</v>
      </c>
      <c r="I14" s="7"/>
    </row>
    <row r="15" spans="1:10" x14ac:dyDescent="0.2">
      <c r="H15" s="184"/>
      <c r="I15" s="5"/>
    </row>
    <row r="16" spans="1:10" x14ac:dyDescent="0.2">
      <c r="B16" s="1" t="s">
        <v>117</v>
      </c>
      <c r="H16" s="157"/>
      <c r="I16" s="20"/>
    </row>
    <row r="17" spans="2:10" x14ac:dyDescent="0.2">
      <c r="B17" s="1" t="s">
        <v>118</v>
      </c>
      <c r="H17" s="83"/>
      <c r="I17" s="7"/>
    </row>
    <row r="18" spans="2:10" x14ac:dyDescent="0.2">
      <c r="B18" s="1"/>
      <c r="H18" s="146"/>
    </row>
    <row r="19" spans="2:10" x14ac:dyDescent="0.2">
      <c r="B19" s="1" t="s">
        <v>119</v>
      </c>
      <c r="H19" s="157"/>
    </row>
    <row r="20" spans="2:10" x14ac:dyDescent="0.2">
      <c r="B20" s="1" t="s">
        <v>120</v>
      </c>
      <c r="H20" s="83"/>
    </row>
    <row r="21" spans="2:10" x14ac:dyDescent="0.2">
      <c r="B21" s="1"/>
      <c r="H21" s="146"/>
    </row>
    <row r="22" spans="2:10" x14ac:dyDescent="0.2">
      <c r="B22" s="1" t="s">
        <v>121</v>
      </c>
      <c r="H22" s="143">
        <f>H17-H20</f>
        <v>0</v>
      </c>
    </row>
    <row r="23" spans="2:10" x14ac:dyDescent="0.2">
      <c r="B23" s="1"/>
      <c r="H23" s="146"/>
    </row>
    <row r="24" spans="2:10" x14ac:dyDescent="0.2">
      <c r="B24" s="1" t="s">
        <v>122</v>
      </c>
      <c r="H24" s="157"/>
    </row>
    <row r="25" spans="2:10" x14ac:dyDescent="0.2">
      <c r="B25" s="1" t="s">
        <v>118</v>
      </c>
      <c r="H25" s="83"/>
    </row>
    <row r="26" spans="2:10" x14ac:dyDescent="0.2">
      <c r="B26" s="1"/>
      <c r="H26" s="146"/>
    </row>
    <row r="27" spans="2:10" x14ac:dyDescent="0.2">
      <c r="B27" s="1" t="s">
        <v>123</v>
      </c>
      <c r="H27" s="143">
        <f>H22-H25</f>
        <v>0</v>
      </c>
      <c r="I27" s="77"/>
    </row>
    <row r="28" spans="2:10" x14ac:dyDescent="0.2">
      <c r="B28" s="1"/>
      <c r="H28" s="37"/>
      <c r="J28" s="77"/>
    </row>
    <row r="29" spans="2:10" x14ac:dyDescent="0.2">
      <c r="B29" s="1" t="s">
        <v>293</v>
      </c>
      <c r="H29" s="40"/>
    </row>
    <row r="30" spans="2:10" x14ac:dyDescent="0.2">
      <c r="B30" s="260" t="s">
        <v>294</v>
      </c>
      <c r="H30" s="295">
        <f>ROUND((H27*0.65),0)</f>
        <v>0</v>
      </c>
      <c r="I30" s="77" t="s">
        <v>242</v>
      </c>
    </row>
    <row r="31" spans="2:10" x14ac:dyDescent="0.2">
      <c r="B31" s="1"/>
    </row>
    <row r="32" spans="2:10" x14ac:dyDescent="0.2">
      <c r="B32" s="1"/>
    </row>
    <row r="33" spans="1:10" x14ac:dyDescent="0.2">
      <c r="B33" s="1"/>
    </row>
    <row r="34" spans="1:10" x14ac:dyDescent="0.2">
      <c r="B34" s="1"/>
    </row>
    <row r="35" spans="1:10" x14ac:dyDescent="0.2">
      <c r="B35" s="1"/>
    </row>
    <row r="36" spans="1:10" x14ac:dyDescent="0.2">
      <c r="B36" s="1"/>
    </row>
    <row r="37" spans="1:10" x14ac:dyDescent="0.2">
      <c r="B37" s="1"/>
    </row>
    <row r="38" spans="1:10" x14ac:dyDescent="0.2">
      <c r="B38" s="1"/>
    </row>
    <row r="39" spans="1:10" x14ac:dyDescent="0.2">
      <c r="B39" s="1"/>
    </row>
    <row r="45" spans="1:10" x14ac:dyDescent="0.2">
      <c r="A45" s="1" t="str">
        <f>Facesheet!A58</f>
        <v>DHB-RHC (10/2018)</v>
      </c>
    </row>
    <row r="46" spans="1:10" x14ac:dyDescent="0.2">
      <c r="A46" s="1" t="str">
        <f>Facesheet!A59</f>
        <v>Audit Section</v>
      </c>
    </row>
    <row r="47" spans="1:10" x14ac:dyDescent="0.2">
      <c r="A47" s="367" t="s">
        <v>135</v>
      </c>
      <c r="B47" s="359"/>
      <c r="C47" s="359"/>
      <c r="D47" s="359"/>
      <c r="E47" s="359"/>
      <c r="F47" s="359"/>
      <c r="G47" s="359"/>
      <c r="H47" s="359"/>
      <c r="I47" s="359"/>
      <c r="J47" s="58"/>
    </row>
    <row r="48" spans="1:10" x14ac:dyDescent="0.2">
      <c r="E48" s="4"/>
      <c r="F48" s="269"/>
    </row>
  </sheetData>
  <sheetProtection algorithmName="SHA-512" hashValue="kP2Euw/eBfFXlSXhMIS68zMKraKy2vC/k17OxUMrlWcHGFa7wpYRxVC8uabbjZkW+CbwAM2r69DDZZ00evv7pw==" saltValue="rFIV18x8FOBEgWtzkk1jpQ==" spinCount="100000" sheet="1" selectLockedCells="1"/>
  <mergeCells count="8">
    <mergeCell ref="A47:I47"/>
    <mergeCell ref="C9:E9"/>
    <mergeCell ref="H7:I7"/>
    <mergeCell ref="A3:I3"/>
    <mergeCell ref="A4:I4"/>
    <mergeCell ref="A5:I5"/>
    <mergeCell ref="C7:E7"/>
    <mergeCell ref="C8:E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4"/>
  <sheetViews>
    <sheetView showGridLines="0" showZeros="0" zoomScaleNormal="100" workbookViewId="0">
      <selection activeCell="H20" sqref="H20"/>
    </sheetView>
  </sheetViews>
  <sheetFormatPr defaultRowHeight="12.75" x14ac:dyDescent="0.2"/>
  <cols>
    <col min="1" max="1" width="11.85546875" style="94" customWidth="1"/>
    <col min="2" max="2" width="10.7109375" style="94" customWidth="1"/>
    <col min="3" max="3" width="13.140625" style="94" customWidth="1"/>
    <col min="4" max="4" width="8.85546875" style="94" customWidth="1"/>
    <col min="5" max="5" width="5.140625" style="94" customWidth="1"/>
    <col min="6" max="6" width="9.140625" style="94"/>
    <col min="7" max="7" width="13.28515625" customWidth="1"/>
    <col min="8" max="8" width="13.5703125" customWidth="1"/>
    <col min="9" max="9" width="12.7109375" customWidth="1"/>
  </cols>
  <sheetData>
    <row r="1" spans="1:11" x14ac:dyDescent="0.2">
      <c r="A1" s="231" t="str">
        <f>'DHB-1'!B1</f>
        <v xml:space="preserve">RUN DATE:  </v>
      </c>
      <c r="B1" s="232">
        <f ca="1">'DHB-1'!C1</f>
        <v>43417</v>
      </c>
      <c r="G1" s="94"/>
      <c r="H1" s="191" t="s">
        <v>244</v>
      </c>
    </row>
    <row r="2" spans="1:11" x14ac:dyDescent="0.2">
      <c r="A2" s="231"/>
      <c r="B2" s="232"/>
      <c r="G2" s="94"/>
      <c r="H2" s="191"/>
    </row>
    <row r="3" spans="1:11" x14ac:dyDescent="0.2">
      <c r="A3" s="361" t="s">
        <v>225</v>
      </c>
      <c r="B3" s="361"/>
      <c r="C3" s="361"/>
      <c r="D3" s="361"/>
      <c r="E3" s="361"/>
      <c r="F3" s="361"/>
      <c r="G3" s="361"/>
      <c r="H3" s="361"/>
      <c r="I3" s="273"/>
      <c r="J3" s="273"/>
      <c r="K3" s="273"/>
    </row>
    <row r="4" spans="1:11" x14ac:dyDescent="0.2">
      <c r="A4" s="335" t="s">
        <v>245</v>
      </c>
      <c r="B4" s="335"/>
      <c r="C4" s="335"/>
      <c r="D4" s="335"/>
      <c r="E4" s="335"/>
      <c r="F4" s="335"/>
      <c r="G4" s="335"/>
      <c r="H4" s="335"/>
      <c r="I4" s="274"/>
      <c r="J4" s="274"/>
      <c r="K4" s="274"/>
    </row>
    <row r="5" spans="1:11" x14ac:dyDescent="0.2">
      <c r="A5" s="361" t="s">
        <v>243</v>
      </c>
      <c r="B5" s="361"/>
      <c r="C5" s="361"/>
      <c r="D5" s="361"/>
      <c r="E5" s="361"/>
      <c r="F5" s="361"/>
      <c r="G5" s="361"/>
      <c r="H5" s="361"/>
      <c r="I5" s="273"/>
      <c r="K5" s="44"/>
    </row>
    <row r="6" spans="1:11" x14ac:dyDescent="0.2">
      <c r="A6"/>
      <c r="B6"/>
      <c r="E6" s="31"/>
      <c r="F6" s="31"/>
      <c r="G6" s="70"/>
    </row>
    <row r="7" spans="1:11" x14ac:dyDescent="0.2">
      <c r="A7" s="270" t="s">
        <v>221</v>
      </c>
      <c r="B7" s="271"/>
      <c r="C7" s="349">
        <f>Facesheet!D11</f>
        <v>0</v>
      </c>
      <c r="D7" s="350"/>
      <c r="E7" s="351"/>
      <c r="F7" s="73"/>
      <c r="G7" s="358" t="s">
        <v>227</v>
      </c>
      <c r="H7" s="358"/>
    </row>
    <row r="8" spans="1:11" x14ac:dyDescent="0.2">
      <c r="A8" s="270" t="s">
        <v>204</v>
      </c>
      <c r="B8" s="271"/>
      <c r="C8" s="352">
        <f>Facesheet!D18</f>
        <v>0</v>
      </c>
      <c r="D8" s="353"/>
      <c r="E8" s="354"/>
      <c r="F8" s="162"/>
      <c r="G8" s="270" t="s">
        <v>222</v>
      </c>
      <c r="H8" s="301">
        <f>Facesheet!E15</f>
        <v>0</v>
      </c>
    </row>
    <row r="9" spans="1:11" x14ac:dyDescent="0.2">
      <c r="A9" s="270" t="s">
        <v>220</v>
      </c>
      <c r="B9" s="271"/>
      <c r="C9" s="352">
        <f>Facesheet!A18</f>
        <v>0</v>
      </c>
      <c r="D9" s="353"/>
      <c r="E9" s="354"/>
      <c r="F9" s="162"/>
      <c r="G9" s="270" t="s">
        <v>223</v>
      </c>
      <c r="H9" s="301">
        <f>Facesheet!H15</f>
        <v>0</v>
      </c>
    </row>
    <row r="10" spans="1:11" x14ac:dyDescent="0.2">
      <c r="A10" s="100"/>
      <c r="B10" s="100"/>
      <c r="C10" s="100"/>
      <c r="D10" s="109"/>
      <c r="E10" s="100"/>
      <c r="F10" s="100"/>
      <c r="G10" s="100"/>
      <c r="H10" s="100"/>
      <c r="I10" s="3"/>
    </row>
    <row r="11" spans="1:11" x14ac:dyDescent="0.2">
      <c r="A11" s="97"/>
      <c r="B11" s="97"/>
      <c r="C11" s="97"/>
      <c r="D11" s="97"/>
      <c r="E11" s="97"/>
      <c r="F11" s="97"/>
      <c r="G11" s="97"/>
      <c r="H11" s="97"/>
      <c r="I11" s="3"/>
    </row>
    <row r="12" spans="1:11" s="1" customFormat="1" x14ac:dyDescent="0.2">
      <c r="A12" s="117"/>
      <c r="B12" s="188"/>
      <c r="C12" s="185"/>
      <c r="D12" s="185"/>
      <c r="E12" s="185"/>
      <c r="F12" s="185"/>
      <c r="G12" s="142"/>
      <c r="H12" s="142"/>
    </row>
    <row r="13" spans="1:11" s="1" customFormat="1" x14ac:dyDescent="0.2">
      <c r="A13" s="117"/>
      <c r="B13" s="189"/>
      <c r="C13" s="173"/>
      <c r="D13" s="97"/>
      <c r="E13" s="173"/>
      <c r="F13" s="173"/>
      <c r="G13" s="192" t="s">
        <v>125</v>
      </c>
      <c r="H13" s="192" t="s">
        <v>126</v>
      </c>
      <c r="I13" s="78"/>
    </row>
    <row r="14" spans="1:11" x14ac:dyDescent="0.2">
      <c r="B14" s="99"/>
      <c r="C14" s="100"/>
      <c r="D14" s="186" t="s">
        <v>41</v>
      </c>
      <c r="E14" s="100"/>
      <c r="F14" s="100"/>
      <c r="G14" s="193" t="s">
        <v>42</v>
      </c>
      <c r="H14" s="193" t="s">
        <v>43</v>
      </c>
      <c r="I14" s="3"/>
    </row>
    <row r="15" spans="1:11" x14ac:dyDescent="0.2">
      <c r="B15" s="97"/>
      <c r="C15" s="97"/>
      <c r="D15" s="97"/>
      <c r="E15" s="97"/>
      <c r="F15" s="97"/>
      <c r="G15" s="142"/>
      <c r="H15" s="142"/>
      <c r="I15" s="3"/>
    </row>
    <row r="16" spans="1:11" x14ac:dyDescent="0.2">
      <c r="B16" s="117" t="s">
        <v>127</v>
      </c>
      <c r="G16" s="147"/>
      <c r="H16" s="147"/>
    </row>
    <row r="17" spans="2:9" x14ac:dyDescent="0.2">
      <c r="B17" s="117" t="s">
        <v>128</v>
      </c>
      <c r="G17" s="83"/>
      <c r="H17" s="84"/>
    </row>
    <row r="18" spans="2:9" x14ac:dyDescent="0.2">
      <c r="B18" s="117"/>
      <c r="G18" s="141"/>
      <c r="H18" s="134"/>
    </row>
    <row r="19" spans="2:9" x14ac:dyDescent="0.2">
      <c r="B19" s="117" t="s">
        <v>129</v>
      </c>
      <c r="G19" s="141"/>
      <c r="H19" s="136"/>
    </row>
    <row r="20" spans="2:9" x14ac:dyDescent="0.2">
      <c r="B20" s="117" t="s">
        <v>130</v>
      </c>
      <c r="G20" s="81"/>
      <c r="H20" s="84"/>
    </row>
    <row r="21" spans="2:9" x14ac:dyDescent="0.2">
      <c r="B21" s="117"/>
      <c r="G21" s="140"/>
      <c r="H21" s="140"/>
    </row>
    <row r="22" spans="2:9" x14ac:dyDescent="0.2">
      <c r="B22" s="117" t="s">
        <v>131</v>
      </c>
      <c r="G22" s="141"/>
      <c r="H22" s="141"/>
    </row>
    <row r="23" spans="2:9" x14ac:dyDescent="0.2">
      <c r="B23" s="117" t="s">
        <v>132</v>
      </c>
      <c r="G23" s="139">
        <f>ROUND((G17*G20),0)</f>
        <v>0</v>
      </c>
      <c r="H23" s="139">
        <f>ROUND((H17*H20),0)</f>
        <v>0</v>
      </c>
    </row>
    <row r="24" spans="2:9" x14ac:dyDescent="0.2">
      <c r="B24" s="117"/>
      <c r="G24" s="57"/>
      <c r="H24" s="140"/>
    </row>
    <row r="25" spans="2:9" x14ac:dyDescent="0.2">
      <c r="B25" s="117" t="s">
        <v>133</v>
      </c>
      <c r="G25" s="57"/>
      <c r="H25" s="141"/>
    </row>
    <row r="26" spans="2:9" x14ac:dyDescent="0.2">
      <c r="B26" s="117" t="s">
        <v>134</v>
      </c>
      <c r="G26" s="57"/>
      <c r="H26" s="141"/>
    </row>
    <row r="27" spans="2:9" x14ac:dyDescent="0.2">
      <c r="B27" s="117" t="s">
        <v>251</v>
      </c>
      <c r="G27" s="57"/>
      <c r="H27" s="139">
        <f>G23+H23</f>
        <v>0</v>
      </c>
      <c r="I27" s="77"/>
    </row>
    <row r="28" spans="2:9" x14ac:dyDescent="0.2">
      <c r="B28" s="117"/>
    </row>
    <row r="29" spans="2:9" x14ac:dyDescent="0.2">
      <c r="B29" s="117"/>
    </row>
    <row r="30" spans="2:9" x14ac:dyDescent="0.2">
      <c r="B30" s="117"/>
    </row>
    <row r="31" spans="2:9" x14ac:dyDescent="0.2">
      <c r="B31" s="117"/>
    </row>
    <row r="39" spans="1:8" x14ac:dyDescent="0.2">
      <c r="A39" s="117"/>
    </row>
    <row r="40" spans="1:8" x14ac:dyDescent="0.2">
      <c r="A40" s="190"/>
    </row>
    <row r="41" spans="1:8" x14ac:dyDescent="0.2">
      <c r="E41" s="187"/>
    </row>
    <row r="42" spans="1:8" x14ac:dyDescent="0.2">
      <c r="A42" s="117" t="str">
        <f>Facesheet!A58</f>
        <v>DHB-RHC (10/2018)</v>
      </c>
    </row>
    <row r="43" spans="1:8" x14ac:dyDescent="0.2">
      <c r="A43" s="117" t="str">
        <f>Facesheet!A59</f>
        <v>Audit Section</v>
      </c>
    </row>
    <row r="44" spans="1:8" x14ac:dyDescent="0.2">
      <c r="A44" s="368" t="s">
        <v>149</v>
      </c>
      <c r="B44" s="369"/>
      <c r="C44" s="369"/>
      <c r="D44" s="369"/>
      <c r="E44" s="369"/>
      <c r="F44" s="369"/>
      <c r="G44" s="369"/>
      <c r="H44" s="369"/>
    </row>
  </sheetData>
  <sheetProtection algorithmName="SHA-512" hashValue="6LiSou53VeLJWc4kjIfzoNUxFykWxDf1XrzBPMoNunp15OsFaPUHY1CPSvmf/ZI1onp+8U9GXwWfjoplB0vTZQ==" saltValue="7OMmJ52KZObNHpqhYrYxeg==" spinCount="100000" sheet="1" selectLockedCells="1"/>
  <mergeCells count="8">
    <mergeCell ref="C9:E9"/>
    <mergeCell ref="A4:H4"/>
    <mergeCell ref="A44:H44"/>
    <mergeCell ref="A3:H3"/>
    <mergeCell ref="A5:H5"/>
    <mergeCell ref="C7:E7"/>
    <mergeCell ref="G7:H7"/>
    <mergeCell ref="C8:E8"/>
  </mergeCells>
  <phoneticPr fontId="11" type="noConversion"/>
  <pageMargins left="0.75" right="0.25" top="0.5" bottom="0.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Facesheet</vt:lpstr>
      <vt:lpstr>DHB-1</vt:lpstr>
      <vt:lpstr>DHB-2</vt:lpstr>
      <vt:lpstr>DHB-3</vt:lpstr>
      <vt:lpstr>DHB-4</vt:lpstr>
      <vt:lpstr>DHB-5</vt:lpstr>
      <vt:lpstr>DHB-5A (NCHC)</vt:lpstr>
      <vt:lpstr>DHB-6</vt:lpstr>
      <vt:lpstr>DHB-7</vt:lpstr>
      <vt:lpstr>DHB-8</vt:lpstr>
      <vt:lpstr>DHB-9</vt:lpstr>
      <vt:lpstr>DHB-9A (NCHC)</vt:lpstr>
      <vt:lpstr>'DHB-2'!Print_Area</vt:lpstr>
      <vt:lpstr>'DHB-3'!Print_Area</vt:lpstr>
      <vt:lpstr>'DHB-5'!Print_Area</vt:lpstr>
      <vt:lpstr>'DHB-5A (NCHC)'!Print_Area</vt:lpstr>
      <vt:lpstr>'DHB-6'!Print_Area</vt:lpstr>
      <vt:lpstr>'DHB-9A (NCHC)'!Print_Area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Henderson, Badia</cp:lastModifiedBy>
  <cp:lastPrinted>2018-11-07T13:19:40Z</cp:lastPrinted>
  <dcterms:created xsi:type="dcterms:W3CDTF">1999-01-04T15:07:20Z</dcterms:created>
  <dcterms:modified xsi:type="dcterms:W3CDTF">2018-11-13T16:41:27Z</dcterms:modified>
</cp:coreProperties>
</file>