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126"/>
  <workbookPr/>
  <mc:AlternateContent xmlns:mc="http://schemas.openxmlformats.org/markup-compatibility/2006">
    <mc:Choice Requires="x15">
      <x15ac:absPath xmlns:x15ac="http://schemas.microsoft.com/office/spreadsheetml/2010/11/ac" url="H:\DRUPAL\Providers\Hospital Cost Reports\"/>
    </mc:Choice>
  </mc:AlternateContent>
  <xr:revisionPtr revIDLastSave="0" documentId="8_{78C2990B-92BF-4F0D-804C-0164AC7E8EBE}" xr6:coauthVersionLast="31" xr6:coauthVersionMax="31" xr10:uidLastSave="{00000000-0000-0000-0000-000000000000}"/>
  <bookViews>
    <workbookView xWindow="0" yWindow="0" windowWidth="19200" windowHeight="11385" tabRatio="914" xr2:uid="{00000000-000D-0000-FFFF-FFFF00000000}"/>
  </bookViews>
  <sheets>
    <sheet name="FACESHEET" sheetId="1" r:id="rId1"/>
    <sheet name="DHB-HB1" sheetId="2" r:id="rId2"/>
    <sheet name="DHA-HB2" sheetId="3" r:id="rId3"/>
    <sheet name="DHA-HB3" sheetId="4" r:id="rId4"/>
    <sheet name="DHB-HB4" sheetId="5" r:id="rId5"/>
    <sheet name="DHB-HB5" sheetId="6" r:id="rId6"/>
    <sheet name="DHB-HB6" sheetId="7" r:id="rId7"/>
    <sheet name="DHB-HB6A NCHC" sheetId="22" r:id="rId8"/>
    <sheet name="DHB-HB7" sheetId="8" r:id="rId9"/>
    <sheet name="DHB-HB8" sheetId="9" r:id="rId10"/>
    <sheet name="DHB-HB9" sheetId="10" r:id="rId11"/>
    <sheet name="DHC-HB10" sheetId="21" r:id="rId12"/>
    <sheet name="DHC-HB10A NCHC" sheetId="23" r:id="rId13"/>
  </sheets>
  <definedNames>
    <definedName name="_xlnm.Print_Area" localSheetId="9">'DHB-HB8'!$A$1:$H$44</definedName>
    <definedName name="RATIO">'DHA-HB2'!$F$52</definedName>
  </definedNames>
  <calcPr calcId="179017"/>
</workbook>
</file>

<file path=xl/calcChain.xml><?xml version="1.0" encoding="utf-8"?>
<calcChain xmlns="http://schemas.openxmlformats.org/spreadsheetml/2006/main">
  <c r="A12" i="10" l="1"/>
  <c r="A13" i="21"/>
  <c r="F23" i="21"/>
  <c r="G9" i="23"/>
  <c r="B9" i="23"/>
  <c r="G8" i="23"/>
  <c r="B8" i="23"/>
  <c r="B7" i="23"/>
  <c r="G9" i="21"/>
  <c r="B9" i="21"/>
  <c r="G8" i="21"/>
  <c r="B8" i="21"/>
  <c r="B7" i="21"/>
  <c r="G9" i="10"/>
  <c r="B9" i="10"/>
  <c r="G8" i="10"/>
  <c r="B8" i="10"/>
  <c r="B7" i="10"/>
  <c r="G9" i="9"/>
  <c r="B9" i="9"/>
  <c r="G8" i="9"/>
  <c r="B8" i="9"/>
  <c r="B7" i="9"/>
  <c r="G9" i="8"/>
  <c r="B9" i="8"/>
  <c r="G8" i="8"/>
  <c r="B8" i="8"/>
  <c r="B7" i="8"/>
  <c r="F9" i="22"/>
  <c r="B9" i="22"/>
  <c r="F8" i="22"/>
  <c r="B8" i="22"/>
  <c r="B7" i="22"/>
  <c r="E9" i="7"/>
  <c r="B9" i="7"/>
  <c r="E8" i="7"/>
  <c r="B8" i="7"/>
  <c r="B7" i="7"/>
  <c r="E9" i="6"/>
  <c r="B9" i="6"/>
  <c r="E8" i="6"/>
  <c r="B8" i="6"/>
  <c r="B7" i="6"/>
  <c r="G9" i="5"/>
  <c r="B9" i="5"/>
  <c r="G8" i="5"/>
  <c r="B8" i="5"/>
  <c r="B7" i="5"/>
  <c r="G9" i="4"/>
  <c r="B9" i="4"/>
  <c r="G8" i="4"/>
  <c r="B8" i="4"/>
  <c r="B7" i="4"/>
  <c r="G9" i="3"/>
  <c r="B9" i="3"/>
  <c r="G8" i="3"/>
  <c r="B8" i="3"/>
  <c r="B7" i="3"/>
  <c r="B7" i="2"/>
  <c r="E37" i="22" l="1"/>
  <c r="G32" i="2" l="1"/>
  <c r="A12" i="21" l="1"/>
  <c r="A11" i="10"/>
  <c r="A1" i="8" l="1"/>
  <c r="A1" i="9" s="1"/>
  <c r="A1" i="10" s="1"/>
  <c r="A1" i="21" s="1"/>
  <c r="A1" i="23" s="1"/>
  <c r="A49" i="22"/>
  <c r="A1" i="3"/>
  <c r="A1" i="4" s="1"/>
  <c r="A1" i="5" s="1"/>
  <c r="A1" i="6" s="1"/>
  <c r="A1" i="7" s="1"/>
  <c r="G34" i="2" l="1"/>
  <c r="G9" i="2"/>
  <c r="G8" i="2"/>
  <c r="B9" i="2"/>
  <c r="B8" i="2"/>
  <c r="C2" i="2"/>
  <c r="B1" i="2"/>
  <c r="B1" i="3" s="1"/>
  <c r="B1" i="4" s="1"/>
  <c r="B1" i="5" s="1"/>
  <c r="B1" i="6" s="1"/>
  <c r="B1" i="7" s="1"/>
  <c r="B1" i="8" s="1"/>
  <c r="B1" i="9" s="1"/>
  <c r="B1" i="10" s="1"/>
  <c r="B1" i="21" s="1"/>
  <c r="B1" i="23" s="1"/>
  <c r="B1" i="22"/>
  <c r="G32" i="23" l="1"/>
  <c r="G25" i="23"/>
  <c r="G30" i="23" l="1"/>
  <c r="G34" i="23" s="1"/>
  <c r="F17" i="10" l="1"/>
  <c r="F17" i="21" s="1"/>
  <c r="F52" i="3"/>
  <c r="G20" i="3" s="1"/>
  <c r="H20" i="3" s="1"/>
  <c r="F42" i="3"/>
  <c r="G23" i="9"/>
  <c r="H15" i="4"/>
  <c r="H40" i="3"/>
  <c r="H33" i="3"/>
  <c r="D26" i="5"/>
  <c r="D28" i="5"/>
  <c r="D32" i="5"/>
  <c r="D34" i="5"/>
  <c r="G22" i="8"/>
  <c r="G27" i="8" s="1"/>
  <c r="H23" i="9"/>
  <c r="H13" i="4"/>
  <c r="G23" i="4" s="1"/>
  <c r="A46" i="10"/>
  <c r="A48" i="21" s="1"/>
  <c r="A43" i="23" s="1"/>
  <c r="A50" i="2"/>
  <c r="A56" i="3"/>
  <c r="A51" i="4"/>
  <c r="A50" i="4"/>
  <c r="A52" i="5"/>
  <c r="D30" i="5"/>
  <c r="D24" i="5"/>
  <c r="D22" i="5"/>
  <c r="A55" i="6"/>
  <c r="A50" i="7"/>
  <c r="A48" i="22" s="1"/>
  <c r="A40" i="8"/>
  <c r="A42" i="9"/>
  <c r="E43" i="6" l="1"/>
  <c r="G30" i="8"/>
  <c r="G34" i="3"/>
  <c r="H34" i="3" s="1"/>
  <c r="F23" i="4"/>
  <c r="G37" i="3"/>
  <c r="H37" i="3" s="1"/>
  <c r="G39" i="3"/>
  <c r="H39" i="3" s="1"/>
  <c r="G27" i="3"/>
  <c r="H27" i="3" s="1"/>
  <c r="G29" i="3"/>
  <c r="H29" i="3" s="1"/>
  <c r="G35" i="3"/>
  <c r="H35" i="3" s="1"/>
  <c r="G31" i="3"/>
  <c r="H31" i="3" s="1"/>
  <c r="G22" i="3"/>
  <c r="H22" i="3" s="1"/>
  <c r="F19" i="10"/>
  <c r="F19" i="21" s="1"/>
  <c r="G26" i="3"/>
  <c r="H26" i="3" s="1"/>
  <c r="G23" i="3"/>
  <c r="H23" i="3" s="1"/>
  <c r="G38" i="3"/>
  <c r="H38" i="3" s="1"/>
  <c r="G24" i="3"/>
  <c r="H24" i="3" s="1"/>
  <c r="D36" i="5"/>
  <c r="H27" i="9"/>
  <c r="E35" i="6" s="1"/>
  <c r="G30" i="3"/>
  <c r="H30" i="3" s="1"/>
  <c r="G40" i="3"/>
  <c r="G32" i="3"/>
  <c r="H32" i="3" s="1"/>
  <c r="G21" i="3"/>
  <c r="H21" i="3" s="1"/>
  <c r="G25" i="3"/>
  <c r="H25" i="3" s="1"/>
  <c r="G28" i="3"/>
  <c r="H28" i="3" s="1"/>
  <c r="G36" i="3"/>
  <c r="H36" i="3" s="1"/>
  <c r="H32" i="4"/>
  <c r="F15" i="10" s="1"/>
  <c r="F15" i="21" s="1"/>
  <c r="G25" i="21" s="1"/>
  <c r="G30" i="21" s="1"/>
  <c r="F21" i="10"/>
  <c r="F21" i="21" s="1"/>
  <c r="H42" i="3" l="1"/>
  <c r="H17" i="4" s="1"/>
  <c r="H18" i="4" s="1"/>
  <c r="H22" i="4" s="1"/>
  <c r="G29" i="4" s="1"/>
  <c r="D37" i="7"/>
  <c r="G25" i="10"/>
  <c r="G29" i="10" s="1"/>
  <c r="F29" i="4" l="1"/>
  <c r="F35" i="4" s="1"/>
  <c r="F46" i="3"/>
  <c r="F49" i="3" s="1"/>
  <c r="D38" i="5" s="1"/>
  <c r="D40" i="5" s="1"/>
  <c r="E32" i="5" s="1"/>
  <c r="F32" i="5" s="1"/>
  <c r="H32" i="5" s="1"/>
  <c r="C27" i="6" s="1"/>
  <c r="E27" i="6" s="1"/>
  <c r="G35" i="10"/>
  <c r="G32" i="21"/>
  <c r="G34" i="21" s="1"/>
  <c r="E39" i="6"/>
  <c r="G35" i="4"/>
  <c r="E26" i="5" l="1"/>
  <c r="F26" i="5" s="1"/>
  <c r="H26" i="5" s="1"/>
  <c r="C21" i="6" s="1"/>
  <c r="E21" i="6" s="1"/>
  <c r="E24" i="5"/>
  <c r="F24" i="5" s="1"/>
  <c r="H24" i="5" s="1"/>
  <c r="C19" i="6" s="1"/>
  <c r="E19" i="6" s="1"/>
  <c r="E28" i="5"/>
  <c r="F28" i="5" s="1"/>
  <c r="H28" i="5" s="1"/>
  <c r="C23" i="6" s="1"/>
  <c r="E23" i="6" s="1"/>
  <c r="E22" i="5"/>
  <c r="E30" i="5"/>
  <c r="F30" i="5" s="1"/>
  <c r="H30" i="5" s="1"/>
  <c r="C25" i="6" s="1"/>
  <c r="E25" i="6" s="1"/>
  <c r="E34" i="5"/>
  <c r="F34" i="5" s="1"/>
  <c r="H34" i="5" s="1"/>
  <c r="C29" i="6" s="1"/>
  <c r="E29" i="6" s="1"/>
  <c r="H35" i="4"/>
  <c r="E33" i="6" s="1"/>
  <c r="E36" i="5" l="1"/>
  <c r="F36" i="5" s="1"/>
  <c r="F22" i="5"/>
  <c r="H22" i="5" s="1"/>
  <c r="C17" i="6" s="1"/>
  <c r="E17" i="6" s="1"/>
  <c r="E31" i="6" s="1"/>
  <c r="E37" i="6" s="1"/>
  <c r="E41" i="6" s="1"/>
  <c r="E45" i="6" s="1"/>
  <c r="G31" i="10" l="1"/>
  <c r="G33" i="10" s="1"/>
  <c r="G37" i="10" l="1"/>
  <c r="H33" i="10"/>
</calcChain>
</file>

<file path=xl/sharedStrings.xml><?xml version="1.0" encoding="utf-8"?>
<sst xmlns="http://schemas.openxmlformats.org/spreadsheetml/2006/main" count="515" uniqueCount="362">
  <si>
    <t xml:space="preserve">     Name of Facility:</t>
  </si>
  <si>
    <t xml:space="preserve">     Street or P.O. Box:</t>
  </si>
  <si>
    <t>a.  Voluntary Nonprofit</t>
  </si>
  <si>
    <t>b.  Proprietary</t>
  </si>
  <si>
    <t xml:space="preserve">         1.  Corporation      </t>
  </si>
  <si>
    <t xml:space="preserve">        3.  Individual         </t>
  </si>
  <si>
    <t xml:space="preserve">         2.  Other  (Specify)</t>
  </si>
  <si>
    <t xml:space="preserve">        4.  Corporation    </t>
  </si>
  <si>
    <t xml:space="preserve">        5.  Partnership     </t>
  </si>
  <si>
    <t xml:space="preserve">        6.  Other (Specify)</t>
  </si>
  <si>
    <t>c.  Government</t>
  </si>
  <si>
    <t xml:space="preserve">         7.  Federal             </t>
  </si>
  <si>
    <t xml:space="preserve">      10.  State               </t>
  </si>
  <si>
    <t xml:space="preserve">         8.  City/County        </t>
  </si>
  <si>
    <t xml:space="preserve">      11.  City                   </t>
  </si>
  <si>
    <t xml:space="preserve">         9.  County               </t>
  </si>
  <si>
    <t xml:space="preserve">      12.  Other (Specify)</t>
  </si>
  <si>
    <t xml:space="preserve">     report, who should we contact?</t>
  </si>
  <si>
    <t xml:space="preserve">      should be mailed to other than the facility, please</t>
  </si>
  <si>
    <t xml:space="preserve"> Name:</t>
  </si>
  <si>
    <t xml:space="preserve">      list the name and address.</t>
  </si>
  <si>
    <t xml:space="preserve"> Address:</t>
  </si>
  <si>
    <t>Name:</t>
  </si>
  <si>
    <t xml:space="preserve"> City:</t>
  </si>
  <si>
    <t>Address:</t>
  </si>
  <si>
    <t xml:space="preserve"> State:</t>
  </si>
  <si>
    <t>City:</t>
  </si>
  <si>
    <t>Zip Code:</t>
  </si>
  <si>
    <t xml:space="preserve"> Telephone:</t>
  </si>
  <si>
    <t xml:space="preserve"> E-Mail:</t>
  </si>
  <si>
    <t>INTENTIONAL MISREPRESENTATION OR FALSIFICATION OF ANY INFORMATION  CONTAINED IN THIS COST REPORT</t>
  </si>
  <si>
    <t>MAY BE PUNISHABLE BY FINE AND/OR IMPRISONMENT UNDER FEDERAL AND STATE LAW.</t>
  </si>
  <si>
    <t>CERTIFICATION STATEMENT</t>
  </si>
  <si>
    <t xml:space="preserve">            I HEREBY CERTIFY that I have read the above statement and examined the accompanying schedules prepared</t>
  </si>
  <si>
    <t xml:space="preserve">                            (Name of Facility)</t>
  </si>
  <si>
    <t>and that to the best of my knowledge and belief, it is a true, correct, and</t>
  </si>
  <si>
    <t xml:space="preserve">            complete statement prepared from the books and records of the facility in accordance with applicable instructions,</t>
  </si>
  <si>
    <t xml:space="preserve">            except as noted.</t>
  </si>
  <si>
    <t xml:space="preserve">                  (Officer or Administrator)</t>
  </si>
  <si>
    <t>Audit Section</t>
  </si>
  <si>
    <t>(1)</t>
  </si>
  <si>
    <t>(2)</t>
  </si>
  <si>
    <t>2. Less: Other Ambulatory Services (Non-Core)**</t>
  </si>
  <si>
    <t xml:space="preserve">     a.  Pharmacy . . . . . . . . . . . . . . . . . . . . . . . . . . . . . . . . . . . . . . . . . . . . .</t>
  </si>
  <si>
    <t xml:space="preserve">     b.  Dental . . . . . . . . . . . . . . . . . . . . . . . . . . . . . . . . . . . . . . . . . . . . . . . .</t>
  </si>
  <si>
    <t xml:space="preserve">     c.  Healthcheck Services (Formerly EPSDT) . . . . . . . . . . . . . . . . . . . . .</t>
  </si>
  <si>
    <t>4.  Net Direct Core Costs (Line 1 - Line 3). . . . . . . . . . . . . . . . . . . . . . . . . . . . . . . . . . . . . . . . .</t>
  </si>
  <si>
    <t>** From Provider Records</t>
  </si>
  <si>
    <t>-2-</t>
  </si>
  <si>
    <t>Total</t>
  </si>
  <si>
    <t>Allocated Core</t>
  </si>
  <si>
    <t>Allocated</t>
  </si>
  <si>
    <t>Cost</t>
  </si>
  <si>
    <t>Ratio</t>
  </si>
  <si>
    <t>Core Cost</t>
  </si>
  <si>
    <t>(From Line 5)</t>
  </si>
  <si>
    <t>(Col. 1 x Col. 2)</t>
  </si>
  <si>
    <t>(3)</t>
  </si>
  <si>
    <t>1.  Allocated General Service Costs</t>
  </si>
  <si>
    <t>3.  Total Allocated Core General Service Costs</t>
  </si>
  <si>
    <t xml:space="preserve">        (Amount of Line 2 applicable to Core Costs)</t>
  </si>
  <si>
    <t>4.  Total Allocated Non-Core General Service Costs</t>
  </si>
  <si>
    <t xml:space="preserve">     (Line 2 - Line 3) . . . . . . . . . . . . . . . . . . . . . . . . . . . . . . . . . . . . . . . . . . . . .</t>
  </si>
  <si>
    <t>5.  Ratio of Core General Service Costs / Total General Service Costs</t>
  </si>
  <si>
    <t>(Lines 1a -1w, Column 2)</t>
  </si>
  <si>
    <t xml:space="preserve">   -3-</t>
  </si>
  <si>
    <t>FYE</t>
  </si>
  <si>
    <t>1.  Total Core Services Cost</t>
  </si>
  <si>
    <t>a.</t>
  </si>
  <si>
    <t>b.</t>
  </si>
  <si>
    <t>c.</t>
  </si>
  <si>
    <t>Total (Line 1a + 1b) . . . . . .. . . . . . . . . . . . . . . . . . . . . . . . . . . . . . . . . . . . . . . . . . . . . . . . . .</t>
  </si>
  <si>
    <t xml:space="preserve">2. Total Visits (Provider Records) . . . . . . .  . . . . . . . . . . . . . . . . . . . . . . . . . . . . . . . . . . . . . . . . . . . . . . . . . </t>
  </si>
  <si>
    <t>3. Cost Per Visit (Line 1c / Line 2) . . . . . . . . . . . . . . . . . . . . . . . . . . . . . . . . . . . . . . . . . . . . . . . . . . . . . . . . .</t>
  </si>
  <si>
    <t>TOTAL</t>
  </si>
  <si>
    <t>4.  Medicare Upper Payment Limit Per Visit (per HCFA Transmittal A-99-8)………..</t>
  </si>
  <si>
    <t>5.  Medicaid Rate Covered Visits (Lessor of Lines 3 and 4) …………………………</t>
  </si>
  <si>
    <t>6.  Medicaid Covered Visits for Core Services (Provider Records) …………………</t>
  </si>
  <si>
    <t>7.  Medicaid Cost for Core Services (Line 5 x 6) ……………………………………..</t>
  </si>
  <si>
    <t xml:space="preserve">   -4-</t>
  </si>
  <si>
    <t>Overhead Cost</t>
  </si>
  <si>
    <t>Cost Per</t>
  </si>
  <si>
    <t>(Line 4, Col 2</t>
  </si>
  <si>
    <t>Encounters/</t>
  </si>
  <si>
    <t>Encounter</t>
  </si>
  <si>
    <t>x</t>
  </si>
  <si>
    <t>Units of Service</t>
  </si>
  <si>
    <t>Lines 1a-1i</t>
  </si>
  <si>
    <t>(Col 2 + 3)</t>
  </si>
  <si>
    <t>(Provider Records)</t>
  </si>
  <si>
    <t>(Col 4 / 5)</t>
  </si>
  <si>
    <t>Col 2)</t>
  </si>
  <si>
    <t>(4)</t>
  </si>
  <si>
    <t>(5)</t>
  </si>
  <si>
    <t>(6)</t>
  </si>
  <si>
    <t xml:space="preserve">    </t>
  </si>
  <si>
    <t xml:space="preserve">     a.  Pharmacy * . . . . . . . . . . . . . . . . . . . . . . . . .  </t>
  </si>
  <si>
    <t xml:space="preserve">     b.  Dental ** . . . . . . . . . . . . . . . . . . . . . . . . . . . </t>
  </si>
  <si>
    <t xml:space="preserve">     c.  Healthcheck Services (Formerly EPSDT)** . . </t>
  </si>
  <si>
    <t>2.  Total Cost  (Lines 1a-1i) . . . . . . . . . . . . . . . . . . .</t>
  </si>
  <si>
    <t xml:space="preserve">4.  Unit Cost Multiplier  (3 / 2) . . . . . . . . . . . . . . . . </t>
  </si>
  <si>
    <t xml:space="preserve">     * Number of prescriptions</t>
  </si>
  <si>
    <t xml:space="preserve">    ** Number of Encounters</t>
  </si>
  <si>
    <t xml:space="preserve">   *** Number of Units of Service</t>
  </si>
  <si>
    <t>-5-</t>
  </si>
  <si>
    <t>Medicaid</t>
  </si>
  <si>
    <t>Per Encounter</t>
  </si>
  <si>
    <t>Encounters</t>
  </si>
  <si>
    <t>(Col 2 x 3)</t>
  </si>
  <si>
    <t xml:space="preserve">     a.  Pharmacy . . . . . . . . . . . . . . . . . . . . . . . . . . </t>
  </si>
  <si>
    <t xml:space="preserve">     </t>
  </si>
  <si>
    <t xml:space="preserve">     b.  Dental . . . . . . . . . . . . . . . . . . . . . . . . . . . . .</t>
  </si>
  <si>
    <t xml:space="preserve">     c.  Healthcheck Services (Formerly EPSDT)** . . . . . . . . . . . . . . . . . . . </t>
  </si>
  <si>
    <t xml:space="preserve"> 2.  Subtotal . . . . . . . . . . . . . . . . . . . . . . . . . . . . . . . . . . . . . . . . . . . . . . . . . . . . . . . . . . . . . . . . . </t>
  </si>
  <si>
    <t xml:space="preserve"> 3.  Medicaid Core Service Cost . . . . . . . . . . . . . . . . . . . . . . . . . . . . . . . . . . . . . . . . . . . . . . . . . </t>
  </si>
  <si>
    <t xml:space="preserve"> 4.  Medicaid Cost of Pneumococcal and Influenza Vaccine . .  . . . . . . . . . . . . . . . . . . . . . . . . .</t>
  </si>
  <si>
    <t xml:space="preserve"> 5.  Total Reimbursable Cost  (Line 2 + 3 + 4) . . . . . . . . . . . . . . . . . . . . . . . . . . . .. . . . . . . . . . . </t>
  </si>
  <si>
    <t xml:space="preserve"> 6.  Amount Received/Receivable from Medicaid  (Provider Records) . . . . . . . . . . . . . . . . . . . .</t>
  </si>
  <si>
    <t xml:space="preserve"> 7.  Amount Due Provider &lt;Program&gt; Exclusive of Bad Debts  (Line 5 - 6) . . . . . . . . . . . . . . . . </t>
  </si>
  <si>
    <t xml:space="preserve"> 8.  Reimbursable Bad Debts . . . . . . . . . . . . . . . . . . . . . . . . . . . . . . . . . . . . . . . . . . . . . . . . . . . .</t>
  </si>
  <si>
    <r>
      <t xml:space="preserve"> * Amount due Program must be forwarded with  </t>
    </r>
    <r>
      <rPr>
        <u/>
        <sz val="8"/>
        <rFont val="Arial"/>
        <family val="2"/>
      </rPr>
      <t>As Filed Cost Report</t>
    </r>
    <r>
      <rPr>
        <sz val="8"/>
        <rFont val="Arial"/>
        <family val="2"/>
      </rPr>
      <t>.</t>
    </r>
  </si>
  <si>
    <t>-6-</t>
  </si>
  <si>
    <t>Amount *</t>
  </si>
  <si>
    <t>Provider</t>
  </si>
  <si>
    <t>Received / Receivable</t>
  </si>
  <si>
    <t>Number/s</t>
  </si>
  <si>
    <t xml:space="preserve">     (1)</t>
  </si>
  <si>
    <t xml:space="preserve">     a.  Pharmacy . . . . . . . . . . . . . . . . . .  . . . . . . . </t>
  </si>
  <si>
    <t xml:space="preserve">     b.  Dental . . . . . . . . . . . . . . . . . . . . . . . . . . . . . </t>
  </si>
  <si>
    <t xml:space="preserve">     c.  Healthcheck Services (Formerly EPSDT) .</t>
  </si>
  <si>
    <t>2.  Core Services  . . . . . . . . . . . . . . . . . . . . . . . .</t>
  </si>
  <si>
    <t>4.  Total Medicaid Payments . . . . . . . . . . . . . . . . .</t>
  </si>
  <si>
    <t xml:space="preserve">          *  Note:</t>
  </si>
  <si>
    <t>Do Not Include:</t>
  </si>
  <si>
    <t>Co-Payments billed for Core Services</t>
  </si>
  <si>
    <t>Fees billed for Carolina Access</t>
  </si>
  <si>
    <t>Medicare Crossover Payments</t>
  </si>
  <si>
    <t>Include:</t>
  </si>
  <si>
    <t>Co-Payments billed for Ambulatory Services</t>
  </si>
  <si>
    <t>BAD DEBTS</t>
  </si>
  <si>
    <t>Amount</t>
  </si>
  <si>
    <t xml:space="preserve">                 (2)</t>
  </si>
  <si>
    <t>1.  Co-Payment Billed to Medicaid Patients</t>
  </si>
  <si>
    <t xml:space="preserve">      (Provider Records) . . . . . . . . . . . . . . . . . . . . . . . . . . . . . . . . </t>
  </si>
  <si>
    <t>2.  Co-Payment Amounts Received From Medicaid Patients</t>
  </si>
  <si>
    <t xml:space="preserve">      (Provider Records) . . . . . . . . . . . . . . . . . . . . . . . . . . . . . . . .</t>
  </si>
  <si>
    <t>3.  Medicaid Bad Debts  (Line 1 - 2) . . . . . . . . . . . . . . . . . . . . . . . .</t>
  </si>
  <si>
    <t>4.  Less Medicaid Bad Debt Recoveries</t>
  </si>
  <si>
    <t xml:space="preserve">     (Provider Records) . . . . . . . . . . . . . . . . . . . . . . . . . . . . . . . . .</t>
  </si>
  <si>
    <t xml:space="preserve">5.  Net Bad Debts  (Line 3 - 4) . . . . . . . . . . . . . . . . . . . . . . . . . . . . </t>
  </si>
  <si>
    <t>-8-</t>
  </si>
  <si>
    <t>Pneumococcal</t>
  </si>
  <si>
    <t>Influenza</t>
  </si>
  <si>
    <t>1.  Cost Per Pneumococcal and Influenza Vaccine Injection</t>
  </si>
  <si>
    <t xml:space="preserve">     (Provider Records) . . . . . . . . . . . . . . . . . . . . . . . </t>
  </si>
  <si>
    <t>2.  Number of Pneumococcal and Influenza Vaccine Injections</t>
  </si>
  <si>
    <t>3.  Medicaid Cost of Pneumococcal and Influenza Vaccine</t>
  </si>
  <si>
    <t xml:space="preserve">     Injections and their Administration (Line 1 x 2) . . . . . . . . . . . . . .</t>
  </si>
  <si>
    <t>4.  Total Medicaid Cost of Pneumococcal and Influenza Vaccine</t>
  </si>
  <si>
    <t xml:space="preserve">     Injections and their Administration (Sum of Line 3,</t>
  </si>
  <si>
    <t>-9-</t>
  </si>
  <si>
    <t>Telephone No:</t>
  </si>
  <si>
    <t xml:space="preserve">a. Core Services . . . . . . . . . . . . . . . . . . . . . . . . . . . . . </t>
  </si>
  <si>
    <t>b. Dental . . . . . . . . . . . . . . . . . . . . . . . . . . . . . . . . . . .</t>
  </si>
  <si>
    <t>c. EPSDT . . . . . . . . . . . . . . . . . . . . . . . . . . . . . . . . . .</t>
  </si>
  <si>
    <t>d. Norplant . . . . . . . . . . . . . . . . . . . . . . . . . . . . . . . . .</t>
  </si>
  <si>
    <t xml:space="preserve">e. Home Health . . . . . . . . . . . . . . . . . . . . . . . . . . . . . . </t>
  </si>
  <si>
    <t xml:space="preserve">1. Total Encounters (Sum of Lines a-e) . . . . . . . . . . . . . . . . . . . . . </t>
  </si>
  <si>
    <t>2. PPS Rate . . . . . . . . . . . . . . . . . . . . . . . . . . . . . . . . . . . . . . . . . .</t>
  </si>
  <si>
    <t>Settlement is in accordance with North Carolina Medicaid State Plan Attachment 4.19-B Section 2.</t>
  </si>
  <si>
    <t>-10-</t>
  </si>
  <si>
    <t xml:space="preserve"> 9.  Total Amount Due Provider (Program)  (Line 7 + 8) . . . . . . . . . . . . . . . . . . .. . . . . . . . . . . . </t>
  </si>
  <si>
    <t xml:space="preserve">3.  Third Party Liability . . . . . . . . . . . . . . . . . . . . . </t>
  </si>
  <si>
    <t xml:space="preserve">          Desk Reviewed</t>
  </si>
  <si>
    <t xml:space="preserve">          Field Audited</t>
  </si>
  <si>
    <t xml:space="preserve">          As Filed (Provider Version)</t>
  </si>
  <si>
    <t xml:space="preserve">          Revised Desk Reviewed</t>
  </si>
  <si>
    <t>Medicaid Provider No.:</t>
  </si>
  <si>
    <t>Zip:</t>
  </si>
  <si>
    <t>State:</t>
  </si>
  <si>
    <t>To:</t>
  </si>
  <si>
    <t xml:space="preserve">     City:</t>
  </si>
  <si>
    <t xml:space="preserve">     County:</t>
  </si>
  <si>
    <t>From:</t>
  </si>
  <si>
    <t xml:space="preserve"> Contact Name:</t>
  </si>
  <si>
    <t>-7-</t>
  </si>
  <si>
    <t>X</t>
  </si>
  <si>
    <t xml:space="preserve">            by</t>
  </si>
  <si>
    <t xml:space="preserve">            and ending</t>
  </si>
  <si>
    <t xml:space="preserve">Title </t>
  </si>
  <si>
    <t>Date</t>
  </si>
  <si>
    <t xml:space="preserve">Signature </t>
  </si>
  <si>
    <t xml:space="preserve">for the cost report period beginning  </t>
  </si>
  <si>
    <t>Comments:</t>
  </si>
  <si>
    <t xml:space="preserve">        Plus all pharmacy costs . . . . . . . . . . . . . . . . . . . . . . . . . . . . . . . . . . . . . </t>
  </si>
  <si>
    <t xml:space="preserve">       DMA-HB1, Line 4 / Line 1. . . . . . . . . . . . . . . . . . . . .. . . . . . . . . . . . . . . . . </t>
  </si>
  <si>
    <t xml:space="preserve">3.Prospective Payments with PPS Rate (Line 1 x 2) . . . . . . </t>
  </si>
  <si>
    <t xml:space="preserve">c.  Employee Benefits (Col. 4) . . . . . . . . . . . . . . . . . . . . . . . . . . . . . . . . . . . . </t>
  </si>
  <si>
    <t xml:space="preserve">e.  Maintenance &amp; Repairs (Col. 6) . . . . . . . . . . . . . . . . . . . . . . . . . . . . . . . . </t>
  </si>
  <si>
    <t xml:space="preserve">f.  Operation &amp; Maintenance of Plant (Col. 7) . . . . . . . . . .. . . .. . . . . . . . . . . </t>
  </si>
  <si>
    <t>g.  Laundry &amp; Linen (Col. 8) . . . . . . . . . . . . . . . . . . . . . . . . . . . . . . . . . . . . . .</t>
  </si>
  <si>
    <t>h.  Housekeeping (Col. 9) . . . . . . . . . . . . . . . . . . . . . . . . . . . . . . . . . . . . . . .</t>
  </si>
  <si>
    <t>n.  Pharmacy (Col. 15) . . . . . . . . . . . . . . . . . . . . . . . . . . . . . . . . . . . . . . . . . .</t>
  </si>
  <si>
    <t>o.  Medical Records (Col. 16) . . . . . . . . . . . . . . . . . . . . . . . . . . . . . . . . . . . .</t>
  </si>
  <si>
    <t>p.  Social Services (Col. 17) . . . . . . . . . . . . . . . . . . . . . . . . . . . . . . . . . . . . . .</t>
  </si>
  <si>
    <t>k.  Maintenance of Personnel (Col. 12) . . . . . . . . . . . . . . . . . . . . . . . . …….</t>
  </si>
  <si>
    <t>d.  Administrative &amp; General (Col. 5). . . . . . . . . . . . . . . . . . . . . . . . . . . . . . . .</t>
  </si>
  <si>
    <t>q.  Other General Service (Col. 18) . . . . . . . . . . . . . . . . . . . . . . . . ……….</t>
  </si>
  <si>
    <t xml:space="preserve">u.  Paramedical Education (Col. 23) . . . . . . . . . . . . . . . . . . . . . . . . . . . . </t>
  </si>
  <si>
    <t xml:space="preserve">l.   Nursing Administration (Col. 13) . . . . . . . . . . . . . . . . . . . . . . . . .. . . . . . . </t>
  </si>
  <si>
    <t xml:space="preserve">i.   Dietary (Col. 10) . . . . . . . . . . . . . . . . . . . . . . . . . . . . . . . . . . . . . . . . . . . . </t>
  </si>
  <si>
    <t xml:space="preserve">j.   Cafeteria (Col. 11) . . . . . . . . . . . . . . . . . . . . . . . . . . . . . . . . . . . . . . . . . . . </t>
  </si>
  <si>
    <t>s.   Nursing School (Col. 20) . . . . . . . . . . . . . . . . . . . . . . . . . . . . . . . . . . . . . .</t>
  </si>
  <si>
    <t xml:space="preserve">t.   Interns &amp; Residents (Col. 21 &amp; Col. 22) . . . . . . . . . . . . . . . . . . . . . . . . . </t>
  </si>
  <si>
    <t xml:space="preserve">a.  Capital-Related Costs - Buildings &amp; Fixtures (Col. 1) . . . . . . . . . . </t>
  </si>
  <si>
    <t>b.  Capital-Related Costs - Moveable Equipment (Col. 2) . . . . . . . . .</t>
  </si>
  <si>
    <t>r.   Nonphysician Anesthetists (Col. 19) . . . . . . . . . . . . . . . . . . . .. . . . . . . .</t>
  </si>
  <si>
    <t xml:space="preserve">    Cost Report.  If there are multiple Rural Health Clinics at the hospital,</t>
  </si>
  <si>
    <t xml:space="preserve">   a consolidated Medicaid RHC cost report may be prepared, or a </t>
  </si>
  <si>
    <t xml:space="preserve">   a separate cost report may be completed for each clinic.</t>
  </si>
  <si>
    <t>*  NOTE:  Use data from the Rural Health Clinic line(s) on the Medicare</t>
  </si>
  <si>
    <r>
      <t xml:space="preserve">    (Medicare Cost Report, Worksheet B, Part 1, Line </t>
    </r>
    <r>
      <rPr>
        <u/>
        <sz val="8"/>
        <rFont val="Arial"/>
        <family val="2"/>
      </rPr>
      <t xml:space="preserve"> 88 </t>
    </r>
    <r>
      <rPr>
        <sz val="8"/>
        <rFont val="Arial"/>
        <family val="2"/>
      </rPr>
      <t>)*</t>
    </r>
  </si>
  <si>
    <t xml:space="preserve">m.  Central Services &amp; Supply (Col. 14) . . . . . . . . . . . . . . . . . . . . . . . . .  </t>
  </si>
  <si>
    <r>
      <t xml:space="preserve">1.  Total Direct Cost (Medicare Cost Report, Worksheet A, Line </t>
    </r>
    <r>
      <rPr>
        <u/>
        <sz val="8"/>
        <rFont val="Arial"/>
        <family val="2"/>
      </rPr>
      <t xml:space="preserve"> 88 </t>
    </r>
    <r>
      <rPr>
        <sz val="8"/>
        <rFont val="Arial"/>
        <family val="2"/>
      </rPr>
      <t>)*</t>
    </r>
  </si>
  <si>
    <t xml:space="preserve">       Including Mental Health Services………………………………………………….</t>
  </si>
  <si>
    <t xml:space="preserve">5. Greater of PPS Payment or Reimbursable Cost . . . . . . . . . . . . </t>
  </si>
  <si>
    <t>6. Amount Received from Medicaid . . . . . . . . . . . . . . . . . . . . . . . .</t>
  </si>
  <si>
    <t xml:space="preserve">7. Gross Amount Due Provider &lt;Program&gt;* (Line 5 - Line 6). . . . . </t>
  </si>
  <si>
    <t xml:space="preserve">     Administered to Medicaid Beneficiaries (Provider Records) .  </t>
  </si>
  <si>
    <t>NPI  Provider No.:</t>
  </si>
  <si>
    <t xml:space="preserve">     d.  Radiology Services  (on-site) . . . . . . . . . . . . . . . . . . . . . . . . . . . . . .</t>
  </si>
  <si>
    <t xml:space="preserve">     e.  Norplant Services . . . . . . . . . . . . . . . . . . . . . . . . . . . . . . . . . . . . . . .</t>
  </si>
  <si>
    <t xml:space="preserve">     f.  Physician Hospital Services . . . . . . . . . . . . . . . . . . . . . . . . . . . . . . .</t>
  </si>
  <si>
    <t xml:space="preserve">     g.  Other  (Specify) . . . . . . . . . . . . . . . . . . . . . . . . . . . . . . . . . . . . . . . . .</t>
  </si>
  <si>
    <t xml:space="preserve">     d.  Radiology Services (on-site) ***. . . . . . . . . .</t>
  </si>
  <si>
    <t xml:space="preserve">     e.  Norplant Services **. . . . . . . . . . . . . . . . . .</t>
  </si>
  <si>
    <t xml:space="preserve">     f.  Physician Hospital Services ***. . . . . . . . . . . </t>
  </si>
  <si>
    <t xml:space="preserve">     g.  Other (Specify) ***. . . . . . . . . . . . . . . . . . . .</t>
  </si>
  <si>
    <t xml:space="preserve">     d.  Radiology Services (on-site) . . . . . . . . . . . </t>
  </si>
  <si>
    <t xml:space="preserve">     e.  Norplant Services . . . . . . . . . . . . . . . . . . . . </t>
  </si>
  <si>
    <t xml:space="preserve">     f.  Physician Hospital Services . . . . . . . . . . . . </t>
  </si>
  <si>
    <t xml:space="preserve">     g.  Other  (Specify) . . . . . . . . . . . . . . . . . . . . . .</t>
  </si>
  <si>
    <t xml:space="preserve">     d.  Radiology Services (on-site). . . . . . . . . . . . </t>
  </si>
  <si>
    <t xml:space="preserve">     e.  Norplant Services . . . . . . . . . . . . . . . . . . . </t>
  </si>
  <si>
    <t xml:space="preserve">     f.  Physician Hospital Services . . . . . . . . . . . .</t>
  </si>
  <si>
    <t xml:space="preserve">     g.  Other  (Specify) . . . . . . . . . . . . . . . . . . . . .</t>
  </si>
  <si>
    <t xml:space="preserve">          Medicaid  Reimbursement Status</t>
  </si>
  <si>
    <t>Cost Settled</t>
  </si>
  <si>
    <t>HOSPITAL BASED RURAL HEALTH CLINIC COST REPORT</t>
  </si>
  <si>
    <t>DHB-HB RHC (10/2018)</t>
  </si>
  <si>
    <t>PPS</t>
  </si>
  <si>
    <t>NORTH CAROLINA DIVISION OF HEALTH BENEFITS</t>
  </si>
  <si>
    <t>2018 RURAL HEALTH CLINIC COST REPORT</t>
  </si>
  <si>
    <r>
      <rPr>
        <b/>
        <u/>
        <sz val="10"/>
        <rFont val="Arial"/>
        <family val="2"/>
      </rPr>
      <t>MEDICAID</t>
    </r>
    <r>
      <rPr>
        <sz val="10"/>
        <rFont val="Arial"/>
        <family val="2"/>
      </rPr>
      <t xml:space="preserve"> PPS RECONCILIATION SCHEDULE (</t>
    </r>
    <r>
      <rPr>
        <b/>
        <u/>
        <sz val="10"/>
        <rFont val="Arial"/>
        <family val="2"/>
      </rPr>
      <t>PPS PROVIDERS ONLY</t>
    </r>
    <r>
      <rPr>
        <sz val="10"/>
        <rFont val="Arial"/>
        <family val="2"/>
      </rPr>
      <t>)</t>
    </r>
  </si>
  <si>
    <t>Provider Name</t>
  </si>
  <si>
    <t>From</t>
  </si>
  <si>
    <t>Legacy Number</t>
  </si>
  <si>
    <t>To</t>
  </si>
  <si>
    <t>MEDICAID</t>
  </si>
  <si>
    <t xml:space="preserve">2. PPS Rate . . . . . . . . . . . . . . . . . . . . . . . . . . . . . . . . . . . . . . . . </t>
  </si>
  <si>
    <t xml:space="preserve">3. Total Prospective Payments with PPS Rate </t>
  </si>
  <si>
    <t xml:space="preserve">    (Line 1 x Line 2) . . . . . . . . . . . . . . . . . . . . . . . . . . . . . . . . .</t>
  </si>
  <si>
    <t>4. Amount Received from Medicaid . . . . . . . . . . . . . . . . . . . . . . . .</t>
  </si>
  <si>
    <t>(DHB-5, Line 6)</t>
  </si>
  <si>
    <t>5. Gross Amount Due Provider &lt;Program&gt;* . . . . . . . . . . . . . . . . . .</t>
  </si>
  <si>
    <t>(Line 3 - Line 4)</t>
  </si>
  <si>
    <r>
      <t xml:space="preserve"> </t>
    </r>
    <r>
      <rPr>
        <b/>
        <sz val="8"/>
        <rFont val="Arial"/>
        <family val="2"/>
      </rPr>
      <t>*</t>
    </r>
    <r>
      <rPr>
        <sz val="8"/>
        <rFont val="Arial"/>
        <family val="2"/>
      </rPr>
      <t xml:space="preserve"> Amount due program must be remitted under separate cover with check made payable </t>
    </r>
  </si>
  <si>
    <r>
      <t xml:space="preserve">   to</t>
    </r>
    <r>
      <rPr>
        <b/>
        <i/>
        <sz val="8"/>
        <rFont val="Arial"/>
        <family val="2"/>
      </rPr>
      <t xml:space="preserve"> Division of Health Benefits</t>
    </r>
    <r>
      <rPr>
        <sz val="8"/>
        <rFont val="Arial"/>
        <family val="2"/>
      </rPr>
      <t xml:space="preserve"> to the address below:</t>
    </r>
  </si>
  <si>
    <t>DHHS Controller's Office</t>
  </si>
  <si>
    <t>Accounts Receivable - Health Benefits</t>
  </si>
  <si>
    <t>2022 Mail Service Center</t>
  </si>
  <si>
    <t>Raleigh, NC 27699-2022</t>
  </si>
  <si>
    <t>-11-</t>
  </si>
  <si>
    <r>
      <t xml:space="preserve">SUMMARY OF </t>
    </r>
    <r>
      <rPr>
        <b/>
        <u/>
        <sz val="10"/>
        <rFont val="Arial"/>
        <family val="2"/>
      </rPr>
      <t>NC HEALTH CHOICE (TITLE XXI)</t>
    </r>
    <r>
      <rPr>
        <sz val="10"/>
        <rFont val="Arial"/>
        <family val="2"/>
      </rPr>
      <t xml:space="preserve"> PAYMENTS  </t>
    </r>
  </si>
  <si>
    <t>NC HEALTH CHOICE</t>
  </si>
  <si>
    <r>
      <t xml:space="preserve">Amount </t>
    </r>
    <r>
      <rPr>
        <b/>
        <sz val="8"/>
        <rFont val="Arial"/>
        <family val="2"/>
      </rPr>
      <t>*</t>
    </r>
  </si>
  <si>
    <t>(From Provider Records)</t>
  </si>
  <si>
    <r>
      <t xml:space="preserve">          </t>
    </r>
    <r>
      <rPr>
        <b/>
        <sz val="8"/>
        <rFont val="Arial"/>
        <family val="2"/>
      </rPr>
      <t>*  Note:</t>
    </r>
  </si>
  <si>
    <t>Co-pay not applicable to Core Services.</t>
  </si>
  <si>
    <t>Co-pay is applicable to Ambulatory Services.</t>
  </si>
  <si>
    <t>Carolina Access payments are not to be included.</t>
  </si>
  <si>
    <t>Medicaid crossover payments are not to be included.</t>
  </si>
  <si>
    <r>
      <rPr>
        <b/>
        <u/>
        <sz val="10"/>
        <rFont val="Arial"/>
        <family val="2"/>
      </rPr>
      <t xml:space="preserve">NC HEALTH CHOICE (TITLE XXI) </t>
    </r>
    <r>
      <rPr>
        <sz val="10"/>
        <rFont val="Arial"/>
        <family val="2"/>
      </rPr>
      <t>PPS RECONCILIATION SCHEDULE</t>
    </r>
  </si>
  <si>
    <t>c. Healthcheck / EPSDT . . . . . . . . . . . . . . . . . . .</t>
  </si>
  <si>
    <t>4. Amount Received from NCHC . . . . . . . . . . . . . . . . . . . . . . . .</t>
  </si>
  <si>
    <t>*Per NC Health Choice State Plan, payments are prospective only.  If Line 5 &lt;0, no further action necessary.</t>
  </si>
  <si>
    <t>-12-</t>
  </si>
  <si>
    <t>2018 HOSPITAL BASED RURAL HEALTH CLINIC COST REPORT</t>
  </si>
  <si>
    <t xml:space="preserve">4.  Total NCHC Payments (Line 1 - 3) </t>
  </si>
  <si>
    <t>SCHEDULE DHB-HB7</t>
  </si>
  <si>
    <t>SCHEDULE DHB-HB1</t>
  </si>
  <si>
    <t>RUN DATE</t>
  </si>
  <si>
    <t>(DHB-HB3, Line 1a)</t>
  </si>
  <si>
    <t>SCHEDULE DHB-HB2</t>
  </si>
  <si>
    <t>(DHB-HB3, Line 1b)</t>
  </si>
  <si>
    <t>(DHB-HB4, Line 3)</t>
  </si>
  <si>
    <t>* See (*) Note on DHB-HB1</t>
  </si>
  <si>
    <t>Direct (DHB-HB1, Line 4, Col. 2) . . . . . . . . . . . . . . . . . . . . . . . . . . . . . . . . . . . . . . . . . . . . .</t>
  </si>
  <si>
    <t xml:space="preserve">Indirect (DHB-HB2, Line 2, Col. 3) . . . . . . . . . . . . . . . . . . . . . . . . . . . . . . . . . . . . . . . . . . . </t>
  </si>
  <si>
    <t>SCHEDULE DHB-HB4</t>
  </si>
  <si>
    <t>Per DHB-HB1</t>
  </si>
  <si>
    <t xml:space="preserve">3.  Overhead Cost  (DHB-HB2, Line 4) . . . . . . . . </t>
  </si>
  <si>
    <t xml:space="preserve">NPI </t>
  </si>
  <si>
    <t>SCHEDULE DHB-HB3</t>
  </si>
  <si>
    <t xml:space="preserve">     NORTH CAROLINA DIVISION OF HEALTH BENEFITS</t>
  </si>
  <si>
    <t>SCHEDULE DHB-HB5</t>
  </si>
  <si>
    <t>1.  RHC Services</t>
  </si>
  <si>
    <t>(From DHB-HB4)</t>
  </si>
  <si>
    <t>(DHB-HB3, Line 7)</t>
  </si>
  <si>
    <t>(DHB-HB8, Line 4)</t>
  </si>
  <si>
    <t>(DHB-HB6, Line 4)</t>
  </si>
  <si>
    <t>SCHEDULE DHB-HB6</t>
  </si>
  <si>
    <t>1.  RHC Payments</t>
  </si>
  <si>
    <t>(DHB-HB5, Line 6)</t>
  </si>
  <si>
    <t>SCHEDULE DHB-6A (NCHC)</t>
  </si>
  <si>
    <t>(DHB-HB5, Line 8)</t>
  </si>
  <si>
    <t>SCHEDULE DHB-HB8</t>
  </si>
  <si>
    <t xml:space="preserve">     Columns 2 and 3)  Transfer to Schedule DHB-HB5, Line 4 . . . . . . </t>
  </si>
  <si>
    <t>SCHEDULE DHB-HB9</t>
  </si>
  <si>
    <t>(DHB-HB5, Line 5 +</t>
  </si>
  <si>
    <t>DHB-HB5, Line 8)</t>
  </si>
  <si>
    <t>4. Total Reimbursable Cost from DHB-HB5 . . . . . . . . . . . . . . . . .</t>
  </si>
  <si>
    <t>SCHEDULE DHB-10</t>
  </si>
  <si>
    <t>SCHEDULE DHB-10A (NCHC)</t>
  </si>
  <si>
    <t>(DHB-10A (NCHC), Line 4)</t>
  </si>
  <si>
    <t>(DHB-6A (NCHC), Line 4)</t>
  </si>
  <si>
    <t>c. Healthcheck / EPSDT . . . . . . . . . . . . . . . . . . . . . . . . . . .</t>
  </si>
  <si>
    <t>Sate:</t>
  </si>
  <si>
    <t xml:space="preserve">3. Total Cost of Other Ambulatory Services (Sum Lines 2a - 2g). . . . . . . . . . . . . . . . . . . . . . . . </t>
  </si>
  <si>
    <t xml:space="preserve">2.  Total Allocated General Service Costs (Sum Lines 1a - 1u) . . . . . . . . . </t>
  </si>
  <si>
    <t>1. Status:</t>
  </si>
  <si>
    <t>2.  Name and Address</t>
  </si>
  <si>
    <t>3.  Cost Reporting Period</t>
  </si>
  <si>
    <t>4.  NPI  Provider No.:</t>
  </si>
  <si>
    <t>5.  Type of Control</t>
  </si>
  <si>
    <t>6.  If we have questions regarding the cost</t>
  </si>
  <si>
    <t xml:space="preserve"> 7.  If the Notice of Program Reimbursement Settlement</t>
  </si>
  <si>
    <t>-13-</t>
  </si>
  <si>
    <t>Cost Report Period</t>
  </si>
  <si>
    <t>2018 NORTH CAROLINA HOSPITAL BASED RURAL HEALTH CLINIC COST REPORT</t>
  </si>
  <si>
    <t>ANALYSIS OF DIRECT CORE COSTS</t>
  </si>
  <si>
    <t>ANALYSIS OF ALLOCATED CORE COSTS</t>
  </si>
  <si>
    <t>COST OF MEDICAID CORE SERVICES</t>
  </si>
  <si>
    <t>ALLOCATION OF OVERHEAD COST</t>
  </si>
  <si>
    <t>DETERMINATION OF MEDICAID REIMBURSEMENT</t>
  </si>
  <si>
    <r>
      <t xml:space="preserve">SUMMARY OF </t>
    </r>
    <r>
      <rPr>
        <b/>
        <u/>
        <sz val="10"/>
        <rFont val="Arial"/>
        <family val="2"/>
      </rPr>
      <t>MEDICAID</t>
    </r>
    <r>
      <rPr>
        <sz val="10"/>
        <rFont val="Arial"/>
        <family val="2"/>
      </rPr>
      <t xml:space="preserve"> PAYMENTS</t>
    </r>
  </si>
  <si>
    <t xml:space="preserve">6.  Adjusted Reimbursable Bad Debts </t>
  </si>
  <si>
    <t xml:space="preserve">      (Multiply Line 5 x 65%) . . . . . . . . . . . . . . . . .  </t>
  </si>
  <si>
    <t>(DHB-HB7, Line 6)</t>
  </si>
  <si>
    <t>COST OF PNEUMOCOCCAL AND INFLUENZA VACCINES</t>
  </si>
  <si>
    <r>
      <t>MEDICAID PPS RECONCILIATION SCHEDULE (</t>
    </r>
    <r>
      <rPr>
        <b/>
        <u/>
        <sz val="10"/>
        <rFont val="Arial"/>
        <family val="2"/>
      </rPr>
      <t>ALTERNATE PAYMENT METHODOLOGY</t>
    </r>
    <r>
      <rPr>
        <sz val="10"/>
        <rFont val="Arial"/>
        <family val="2"/>
      </rPr>
      <t>)</t>
    </r>
  </si>
  <si>
    <t>NOTE:  IF PROVIDER IS COST-SETTLED, COMPLETE DHB-HB9 FOR THE PPS RECONCILIATION.</t>
  </si>
  <si>
    <t>1.  RHC Ambulatory Services</t>
  </si>
  <si>
    <r>
      <t xml:space="preserve">    </t>
    </r>
    <r>
      <rPr>
        <b/>
        <sz val="8"/>
        <rFont val="Arial"/>
        <family val="2"/>
      </rPr>
      <t>*</t>
    </r>
    <r>
      <rPr>
        <sz val="8"/>
        <rFont val="Arial"/>
        <family val="2"/>
      </rPr>
      <t>a.  Pharmacy . . . . . . . . . . . . . . . . . . . . . .</t>
    </r>
  </si>
  <si>
    <r>
      <t xml:space="preserve">    </t>
    </r>
    <r>
      <rPr>
        <b/>
        <sz val="8"/>
        <rFont val="Arial"/>
        <family val="2"/>
      </rPr>
      <t>*</t>
    </r>
    <r>
      <rPr>
        <sz val="8"/>
        <rFont val="Arial"/>
        <family val="2"/>
      </rPr>
      <t>b.  Dental . . . . . . . . . . . . . . . . . . . . . . . .</t>
    </r>
  </si>
  <si>
    <t xml:space="preserve">      c.  Healthcheck Services (formerly EPSDT) . </t>
  </si>
  <si>
    <t xml:space="preserve">    *d.  Radiology Services (on-site). . . . . . .</t>
  </si>
  <si>
    <t xml:space="preserve">      e.  Norplant Services . . . . . . . . . . . . . . </t>
  </si>
  <si>
    <t xml:space="preserve">      f.  Physician Hospital Services . . . . . . . . </t>
  </si>
  <si>
    <t xml:space="preserve">      g.  Other  (Specify) . . . . . . . . . . . . . . . . . . </t>
  </si>
  <si>
    <t>2.  Core Services  . . . . . . . . . . . . . . . . . . . . .</t>
  </si>
  <si>
    <t xml:space="preserve">3.  Third Party Liability . . . . . . . . . . . . . . . . . 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</si>
</sst>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mm/dd/yy"/>
    <numFmt numFmtId="165" formatCode="#,##0.00000"/>
    <numFmt numFmtId="166" formatCode="m/d/yy;@"/>
  </numFmts>
  <fonts count="2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u/>
      <sz val="9"/>
      <name val="Arial"/>
      <family val="2"/>
    </font>
    <font>
      <u/>
      <sz val="8"/>
      <name val="Arial"/>
      <family val="2"/>
    </font>
    <font>
      <b/>
      <sz val="12"/>
      <name val="Arial"/>
      <family val="2"/>
    </font>
    <font>
      <sz val="10"/>
      <color indexed="8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0"/>
      <color indexed="9"/>
      <name val="Arial"/>
      <family val="2"/>
    </font>
    <font>
      <sz val="10"/>
      <color indexed="12"/>
      <name val="Arial"/>
      <family val="2"/>
    </font>
    <font>
      <u/>
      <sz val="10"/>
      <color indexed="12"/>
      <name val="Arial"/>
      <family val="2"/>
    </font>
    <font>
      <u/>
      <sz val="9"/>
      <color indexed="12"/>
      <name val="Arial Narrow"/>
      <family val="2"/>
    </font>
    <font>
      <sz val="9"/>
      <name val="Arial Narrow"/>
      <family val="2"/>
    </font>
    <font>
      <sz val="8"/>
      <color indexed="10"/>
      <name val="Arial"/>
      <family val="2"/>
    </font>
    <font>
      <sz val="10"/>
      <color indexed="10"/>
      <name val="Arial"/>
      <family val="2"/>
    </font>
    <font>
      <b/>
      <u/>
      <sz val="10"/>
      <name val="Arial"/>
      <family val="2"/>
    </font>
    <font>
      <b/>
      <sz val="8"/>
      <name val="Arial"/>
      <family val="2"/>
    </font>
    <font>
      <b/>
      <i/>
      <sz val="8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6">
    <xf numFmtId="0" fontId="0" fillId="0" borderId="0"/>
    <xf numFmtId="0" fontId="16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24" fillId="0" borderId="0" applyNumberFormat="0" applyFill="0" applyBorder="0" applyAlignment="0" applyProtection="0"/>
  </cellStyleXfs>
  <cellXfs count="410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0" xfId="0" applyBorder="1"/>
    <xf numFmtId="0" fontId="3" fillId="0" borderId="1" xfId="0" applyFont="1" applyBorder="1"/>
    <xf numFmtId="0" fontId="0" fillId="0" borderId="2" xfId="0" applyBorder="1"/>
    <xf numFmtId="0" fontId="2" fillId="0" borderId="3" xfId="0" applyFont="1" applyBorder="1"/>
    <xf numFmtId="0" fontId="0" fillId="0" borderId="4" xfId="0" applyBorder="1"/>
    <xf numFmtId="0" fontId="2" fillId="0" borderId="1" xfId="0" applyFont="1" applyBorder="1"/>
    <xf numFmtId="0" fontId="0" fillId="0" borderId="5" xfId="0" applyBorder="1"/>
    <xf numFmtId="4" fontId="0" fillId="0" borderId="6" xfId="0" applyNumberFormat="1" applyBorder="1"/>
    <xf numFmtId="4" fontId="0" fillId="0" borderId="2" xfId="0" applyNumberFormat="1" applyBorder="1"/>
    <xf numFmtId="4" fontId="0" fillId="0" borderId="7" xfId="0" applyNumberFormat="1" applyBorder="1"/>
    <xf numFmtId="4" fontId="0" fillId="0" borderId="8" xfId="0" applyNumberFormat="1" applyBorder="1"/>
    <xf numFmtId="4" fontId="0" fillId="0" borderId="9" xfId="0" applyNumberFormat="1" applyBorder="1"/>
    <xf numFmtId="0" fontId="0" fillId="0" borderId="10" xfId="0" applyBorder="1"/>
    <xf numFmtId="0" fontId="0" fillId="0" borderId="6" xfId="0" applyBorder="1"/>
    <xf numFmtId="0" fontId="0" fillId="2" borderId="6" xfId="0" applyFill="1" applyBorder="1"/>
    <xf numFmtId="0" fontId="0" fillId="2" borderId="7" xfId="0" applyFill="1" applyBorder="1"/>
    <xf numFmtId="0" fontId="0" fillId="2" borderId="0" xfId="0" applyFill="1" applyBorder="1"/>
    <xf numFmtId="0" fontId="0" fillId="2" borderId="8" xfId="0" applyFill="1" applyBorder="1"/>
    <xf numFmtId="0" fontId="0" fillId="0" borderId="8" xfId="0" applyBorder="1"/>
    <xf numFmtId="0" fontId="0" fillId="0" borderId="0" xfId="0" applyFill="1" applyBorder="1"/>
    <xf numFmtId="0" fontId="0" fillId="0" borderId="6" xfId="0" applyFill="1" applyBorder="1"/>
    <xf numFmtId="3" fontId="0" fillId="0" borderId="7" xfId="0" applyNumberFormat="1" applyBorder="1"/>
    <xf numFmtId="3" fontId="0" fillId="0" borderId="7" xfId="0" applyNumberFormat="1" applyFill="1" applyBorder="1"/>
    <xf numFmtId="0" fontId="3" fillId="0" borderId="10" xfId="0" applyFont="1" applyBorder="1"/>
    <xf numFmtId="0" fontId="0" fillId="0" borderId="3" xfId="0" applyBorder="1"/>
    <xf numFmtId="0" fontId="0" fillId="0" borderId="9" xfId="0" applyBorder="1"/>
    <xf numFmtId="0" fontId="2" fillId="0" borderId="6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7" xfId="0" quotePrefix="1" applyFont="1" applyBorder="1" applyAlignment="1">
      <alignment horizontal="center"/>
    </xf>
    <xf numFmtId="0" fontId="2" fillId="0" borderId="10" xfId="0" quotePrefix="1" applyFont="1" applyBorder="1" applyAlignment="1">
      <alignment horizontal="center"/>
    </xf>
    <xf numFmtId="0" fontId="0" fillId="2" borderId="1" xfId="0" applyFill="1" applyBorder="1"/>
    <xf numFmtId="0" fontId="0" fillId="2" borderId="11" xfId="0" applyFill="1" applyBorder="1"/>
    <xf numFmtId="0" fontId="0" fillId="2" borderId="2" xfId="0" applyFill="1" applyBorder="1"/>
    <xf numFmtId="0" fontId="0" fillId="2" borderId="3" xfId="0" applyFill="1" applyBorder="1"/>
    <xf numFmtId="0" fontId="0" fillId="2" borderId="9" xfId="0" applyFill="1" applyBorder="1"/>
    <xf numFmtId="0" fontId="0" fillId="2" borderId="10" xfId="0" applyFill="1" applyBorder="1"/>
    <xf numFmtId="165" fontId="0" fillId="0" borderId="7" xfId="0" applyNumberFormat="1" applyBorder="1"/>
    <xf numFmtId="3" fontId="0" fillId="0" borderId="0" xfId="0" applyNumberFormat="1"/>
    <xf numFmtId="3" fontId="0" fillId="0" borderId="10" xfId="0" applyNumberFormat="1" applyBorder="1"/>
    <xf numFmtId="3" fontId="2" fillId="0" borderId="6" xfId="0" applyNumberFormat="1" applyFont="1" applyBorder="1" applyAlignment="1">
      <alignment horizontal="center"/>
    </xf>
    <xf numFmtId="3" fontId="2" fillId="0" borderId="8" xfId="0" quotePrefix="1" applyNumberFormat="1" applyFont="1" applyBorder="1" applyAlignment="1">
      <alignment horizontal="center"/>
    </xf>
    <xf numFmtId="3" fontId="2" fillId="0" borderId="8" xfId="0" applyNumberFormat="1" applyFont="1" applyBorder="1" applyAlignment="1">
      <alignment horizontal="center"/>
    </xf>
    <xf numFmtId="3" fontId="2" fillId="0" borderId="7" xfId="0" quotePrefix="1" applyNumberFormat="1" applyFont="1" applyBorder="1" applyAlignment="1">
      <alignment horizontal="center"/>
    </xf>
    <xf numFmtId="3" fontId="0" fillId="0" borderId="6" xfId="0" applyNumberFormat="1" applyBorder="1"/>
    <xf numFmtId="3" fontId="0" fillId="0" borderId="11" xfId="0" applyNumberFormat="1" applyBorder="1"/>
    <xf numFmtId="3" fontId="0" fillId="2" borderId="11" xfId="0" applyNumberFormat="1" applyFill="1" applyBorder="1"/>
    <xf numFmtId="3" fontId="0" fillId="2" borderId="10" xfId="0" applyNumberFormat="1" applyFill="1" applyBorder="1"/>
    <xf numFmtId="3" fontId="0" fillId="0" borderId="8" xfId="0" applyNumberFormat="1" applyBorder="1"/>
    <xf numFmtId="3" fontId="0" fillId="2" borderId="6" xfId="0" applyNumberFormat="1" applyFill="1" applyBorder="1"/>
    <xf numFmtId="3" fontId="0" fillId="2" borderId="7" xfId="0" applyNumberFormat="1" applyFill="1" applyBorder="1"/>
    <xf numFmtId="4" fontId="0" fillId="0" borderId="10" xfId="0" applyNumberFormat="1" applyBorder="1"/>
    <xf numFmtId="3" fontId="2" fillId="0" borderId="0" xfId="0" applyNumberFormat="1" applyFont="1"/>
    <xf numFmtId="3" fontId="0" fillId="0" borderId="2" xfId="0" applyNumberFormat="1" applyBorder="1"/>
    <xf numFmtId="4" fontId="0" fillId="0" borderId="0" xfId="0" applyNumberFormat="1"/>
    <xf numFmtId="4" fontId="2" fillId="0" borderId="6" xfId="0" applyNumberFormat="1" applyFont="1" applyBorder="1" applyAlignment="1">
      <alignment horizontal="center"/>
    </xf>
    <xf numFmtId="4" fontId="2" fillId="0" borderId="8" xfId="0" applyNumberFormat="1" applyFont="1" applyBorder="1" applyAlignment="1">
      <alignment horizontal="center"/>
    </xf>
    <xf numFmtId="4" fontId="2" fillId="0" borderId="7" xfId="0" quotePrefix="1" applyNumberFormat="1" applyFont="1" applyBorder="1" applyAlignment="1">
      <alignment horizontal="center"/>
    </xf>
    <xf numFmtId="4" fontId="0" fillId="2" borderId="6" xfId="0" applyNumberFormat="1" applyFill="1" applyBorder="1"/>
    <xf numFmtId="4" fontId="0" fillId="2" borderId="7" xfId="0" applyNumberFormat="1" applyFill="1" applyBorder="1"/>
    <xf numFmtId="4" fontId="2" fillId="0" borderId="8" xfId="0" quotePrefix="1" applyNumberFormat="1" applyFont="1" applyBorder="1" applyAlignment="1">
      <alignment horizontal="center"/>
    </xf>
    <xf numFmtId="0" fontId="0" fillId="2" borderId="4" xfId="0" applyFill="1" applyBorder="1"/>
    <xf numFmtId="0" fontId="0" fillId="2" borderId="5" xfId="0" applyFill="1" applyBorder="1"/>
    <xf numFmtId="4" fontId="0" fillId="2" borderId="2" xfId="0" applyNumberFormat="1" applyFill="1" applyBorder="1"/>
    <xf numFmtId="4" fontId="0" fillId="2" borderId="5" xfId="0" applyNumberFormat="1" applyFill="1" applyBorder="1"/>
    <xf numFmtId="3" fontId="0" fillId="0" borderId="0" xfId="0" applyNumberFormat="1" applyBorder="1"/>
    <xf numFmtId="4" fontId="0" fillId="0" borderId="0" xfId="0" applyNumberFormat="1" applyBorder="1"/>
    <xf numFmtId="0" fontId="3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3" fillId="0" borderId="3" xfId="0" applyFont="1" applyBorder="1"/>
    <xf numFmtId="0" fontId="0" fillId="0" borderId="0" xfId="0" applyBorder="1" applyAlignment="1"/>
    <xf numFmtId="0" fontId="0" fillId="0" borderId="11" xfId="0" applyBorder="1"/>
    <xf numFmtId="0" fontId="3" fillId="0" borderId="11" xfId="0" applyFont="1" applyBorder="1"/>
    <xf numFmtId="0" fontId="3" fillId="0" borderId="0" xfId="0" applyFont="1" applyBorder="1"/>
    <xf numFmtId="0" fontId="3" fillId="2" borderId="1" xfId="0" applyFont="1" applyFill="1" applyBorder="1" applyAlignment="1">
      <alignment horizontal="centerContinuous"/>
    </xf>
    <xf numFmtId="0" fontId="3" fillId="2" borderId="11" xfId="0" applyFont="1" applyFill="1" applyBorder="1" applyAlignment="1">
      <alignment horizontal="centerContinuous"/>
    </xf>
    <xf numFmtId="0" fontId="3" fillId="0" borderId="1" xfId="0" applyFont="1" applyFill="1" applyBorder="1" applyAlignment="1">
      <alignment horizontal="centerContinuous"/>
    </xf>
    <xf numFmtId="0" fontId="3" fillId="0" borderId="11" xfId="0" applyFont="1" applyFill="1" applyBorder="1" applyAlignment="1">
      <alignment horizontal="centerContinuous"/>
    </xf>
    <xf numFmtId="0" fontId="0" fillId="0" borderId="1" xfId="0" applyBorder="1"/>
    <xf numFmtId="0" fontId="3" fillId="0" borderId="4" xfId="0" applyFont="1" applyBorder="1"/>
    <xf numFmtId="0" fontId="3" fillId="0" borderId="3" xfId="0" applyFont="1" applyFill="1" applyBorder="1"/>
    <xf numFmtId="0" fontId="6" fillId="0" borderId="0" xfId="0" applyFont="1" applyAlignment="1">
      <alignment horizontal="centerContinuous"/>
    </xf>
    <xf numFmtId="0" fontId="2" fillId="0" borderId="0" xfId="0" quotePrefix="1" applyFont="1" applyAlignment="1">
      <alignment horizontal="center"/>
    </xf>
    <xf numFmtId="0" fontId="2" fillId="0" borderId="10" xfId="0" quotePrefix="1" applyFont="1" applyBorder="1"/>
    <xf numFmtId="4" fontId="0" fillId="0" borderId="7" xfId="0" applyNumberFormat="1" applyFill="1" applyBorder="1"/>
    <xf numFmtId="164" fontId="0" fillId="0" borderId="10" xfId="0" applyNumberFormat="1" applyBorder="1" applyAlignment="1">
      <alignment horizontal="right"/>
    </xf>
    <xf numFmtId="0" fontId="0" fillId="0" borderId="0" xfId="0" quotePrefix="1" applyBorder="1"/>
    <xf numFmtId="0" fontId="2" fillId="0" borderId="5" xfId="0" quotePrefix="1" applyFont="1" applyBorder="1"/>
    <xf numFmtId="1" fontId="0" fillId="0" borderId="10" xfId="0" applyNumberFormat="1" applyBorder="1"/>
    <xf numFmtId="1" fontId="2" fillId="0" borderId="8" xfId="0" applyNumberFormat="1" applyFont="1" applyBorder="1" applyAlignment="1">
      <alignment horizontal="center"/>
    </xf>
    <xf numFmtId="1" fontId="2" fillId="0" borderId="7" xfId="0" quotePrefix="1" applyNumberFormat="1" applyFont="1" applyBorder="1" applyAlignment="1">
      <alignment horizontal="center"/>
    </xf>
    <xf numFmtId="1" fontId="0" fillId="2" borderId="8" xfId="0" applyNumberFormat="1" applyFill="1" applyBorder="1"/>
    <xf numFmtId="1" fontId="0" fillId="2" borderId="7" xfId="0" applyNumberFormat="1" applyFill="1" applyBorder="1"/>
    <xf numFmtId="1" fontId="0" fillId="0" borderId="0" xfId="0" applyNumberFormat="1"/>
    <xf numFmtId="3" fontId="0" fillId="2" borderId="8" xfId="0" applyNumberFormat="1" applyFill="1" applyBorder="1"/>
    <xf numFmtId="1" fontId="0" fillId="2" borderId="9" xfId="0" applyNumberFormat="1" applyFill="1" applyBorder="1"/>
    <xf numFmtId="0" fontId="0" fillId="0" borderId="0" xfId="0" applyBorder="1" applyAlignment="1">
      <alignment horizontal="left"/>
    </xf>
    <xf numFmtId="0" fontId="2" fillId="0" borderId="10" xfId="0" quotePrefix="1" applyFont="1" applyBorder="1" applyAlignment="1">
      <alignment horizontal="left"/>
    </xf>
    <xf numFmtId="3" fontId="2" fillId="0" borderId="6" xfId="0" applyNumberFormat="1" applyFont="1" applyBorder="1"/>
    <xf numFmtId="3" fontId="2" fillId="0" borderId="7" xfId="0" quotePrefix="1" applyNumberFormat="1" applyFont="1" applyBorder="1" applyAlignment="1"/>
    <xf numFmtId="3" fontId="0" fillId="0" borderId="6" xfId="0" applyNumberForma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1" xfId="0" applyFont="1" applyBorder="1"/>
    <xf numFmtId="0" fontId="2" fillId="0" borderId="0" xfId="0" applyFont="1" applyBorder="1"/>
    <xf numFmtId="0" fontId="2" fillId="0" borderId="10" xfId="0" quotePrefix="1" applyFont="1" applyBorder="1" applyAlignment="1">
      <alignment horizontal="right"/>
    </xf>
    <xf numFmtId="0" fontId="3" fillId="0" borderId="12" xfId="0" applyFont="1" applyBorder="1"/>
    <xf numFmtId="0" fontId="0" fillId="0" borderId="13" xfId="0" applyBorder="1"/>
    <xf numFmtId="0" fontId="0" fillId="0" borderId="14" xfId="0" applyBorder="1"/>
    <xf numFmtId="0" fontId="3" fillId="0" borderId="13" xfId="0" applyFont="1" applyFill="1" applyBorder="1"/>
    <xf numFmtId="1" fontId="0" fillId="0" borderId="2" xfId="0" applyNumberFormat="1" applyBorder="1" applyAlignment="1">
      <alignment horizontal="right"/>
    </xf>
    <xf numFmtId="1" fontId="0" fillId="0" borderId="6" xfId="0" applyNumberFormat="1" applyBorder="1" applyAlignment="1">
      <alignment horizontal="right"/>
    </xf>
    <xf numFmtId="4" fontId="0" fillId="3" borderId="7" xfId="0" applyNumberFormat="1" applyFill="1" applyBorder="1" applyProtection="1">
      <protection locked="0"/>
    </xf>
    <xf numFmtId="3" fontId="0" fillId="3" borderId="8" xfId="0" applyNumberFormat="1" applyFill="1" applyBorder="1" applyProtection="1">
      <protection locked="0"/>
    </xf>
    <xf numFmtId="3" fontId="0" fillId="3" borderId="7" xfId="0" applyNumberFormat="1" applyFill="1" applyBorder="1" applyProtection="1">
      <protection locked="0"/>
    </xf>
    <xf numFmtId="3" fontId="0" fillId="3" borderId="5" xfId="0" applyNumberFormat="1" applyFill="1" applyBorder="1" applyProtection="1">
      <protection locked="0"/>
    </xf>
    <xf numFmtId="3" fontId="4" fillId="3" borderId="0" xfId="0" applyNumberFormat="1" applyFont="1" applyFill="1" applyBorder="1" applyProtection="1">
      <protection locked="0"/>
    </xf>
    <xf numFmtId="3" fontId="0" fillId="3" borderId="0" xfId="0" applyNumberFormat="1" applyFill="1" applyBorder="1" applyProtection="1">
      <protection locked="0"/>
    </xf>
    <xf numFmtId="3" fontId="0" fillId="0" borderId="0" xfId="0" applyNumberFormat="1" applyFill="1" applyBorder="1"/>
    <xf numFmtId="1" fontId="0" fillId="0" borderId="0" xfId="0" applyNumberFormat="1" applyFill="1" applyBorder="1"/>
    <xf numFmtId="3" fontId="0" fillId="0" borderId="6" xfId="0" applyNumberFormat="1" applyFill="1" applyBorder="1"/>
    <xf numFmtId="0" fontId="2" fillId="0" borderId="0" xfId="0" quotePrefix="1" applyFont="1" applyAlignment="1">
      <alignment horizontal="left"/>
    </xf>
    <xf numFmtId="0" fontId="4" fillId="0" borderId="0" xfId="0" applyFont="1" applyAlignment="1">
      <alignment horizontal="centerContinuous"/>
    </xf>
    <xf numFmtId="3" fontId="4" fillId="0" borderId="0" xfId="0" applyNumberFormat="1" applyFont="1" applyAlignment="1">
      <alignment horizontal="centerContinuous"/>
    </xf>
    <xf numFmtId="4" fontId="4" fillId="0" borderId="0" xfId="0" applyNumberFormat="1" applyFont="1" applyAlignment="1">
      <alignment horizontal="centerContinuous"/>
    </xf>
    <xf numFmtId="0" fontId="2" fillId="0" borderId="0" xfId="0" applyFont="1" applyAlignment="1">
      <alignment horizontal="right"/>
    </xf>
    <xf numFmtId="0" fontId="2" fillId="0" borderId="8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7" xfId="0" applyFont="1" applyFill="1" applyBorder="1" applyAlignment="1">
      <alignment horizontal="center"/>
    </xf>
    <xf numFmtId="0" fontId="2" fillId="0" borderId="7" xfId="0" applyFont="1" applyBorder="1" applyAlignment="1">
      <alignment horizontal="center"/>
    </xf>
    <xf numFmtId="49" fontId="2" fillId="0" borderId="7" xfId="0" applyNumberFormat="1" applyFont="1" applyFill="1" applyBorder="1" applyAlignment="1">
      <alignment horizontal="center"/>
    </xf>
    <xf numFmtId="49" fontId="2" fillId="0" borderId="5" xfId="0" applyNumberFormat="1" applyFont="1" applyBorder="1" applyAlignment="1">
      <alignment horizontal="center"/>
    </xf>
    <xf numFmtId="3" fontId="3" fillId="0" borderId="0" xfId="0" applyNumberFormat="1" applyFont="1"/>
    <xf numFmtId="0" fontId="10" fillId="0" borderId="0" xfId="0" applyFont="1"/>
    <xf numFmtId="1" fontId="2" fillId="0" borderId="6" xfId="0" applyNumberFormat="1" applyFont="1" applyBorder="1" applyAlignment="1">
      <alignment horizontal="center"/>
    </xf>
    <xf numFmtId="37" fontId="0" fillId="0" borderId="7" xfId="0" applyNumberFormat="1" applyBorder="1"/>
    <xf numFmtId="37" fontId="0" fillId="0" borderId="6" xfId="0" applyNumberFormat="1" applyBorder="1"/>
    <xf numFmtId="37" fontId="0" fillId="0" borderId="7" xfId="0" applyNumberFormat="1" applyBorder="1" applyAlignment="1">
      <alignment horizontal="center"/>
    </xf>
    <xf numFmtId="4" fontId="3" fillId="0" borderId="6" xfId="0" applyNumberFormat="1" applyFont="1" applyBorder="1" applyAlignment="1">
      <alignment horizontal="center"/>
    </xf>
    <xf numFmtId="37" fontId="0" fillId="0" borderId="1" xfId="0" applyNumberFormat="1" applyBorder="1" applyAlignment="1">
      <alignment horizontal="center"/>
    </xf>
    <xf numFmtId="37" fontId="0" fillId="0" borderId="6" xfId="0" applyNumberFormat="1" applyBorder="1" applyAlignment="1">
      <alignment horizontal="center"/>
    </xf>
    <xf numFmtId="37" fontId="0" fillId="2" borderId="6" xfId="0" applyNumberFormat="1" applyFill="1" applyBorder="1" applyAlignment="1">
      <alignment horizontal="center"/>
    </xf>
    <xf numFmtId="37" fontId="0" fillId="2" borderId="8" xfId="0" applyNumberFormat="1" applyFill="1" applyBorder="1" applyAlignment="1">
      <alignment horizontal="center"/>
    </xf>
    <xf numFmtId="4" fontId="3" fillId="0" borderId="8" xfId="0" applyNumberFormat="1" applyFont="1" applyBorder="1" applyAlignment="1">
      <alignment horizontal="center"/>
    </xf>
    <xf numFmtId="37" fontId="0" fillId="0" borderId="7" xfId="0" applyNumberFormat="1" applyFill="1" applyBorder="1"/>
    <xf numFmtId="37" fontId="0" fillId="0" borderId="4" xfId="0" applyNumberFormat="1" applyFill="1" applyBorder="1"/>
    <xf numFmtId="37" fontId="0" fillId="0" borderId="6" xfId="0" applyNumberFormat="1" applyFill="1" applyBorder="1"/>
    <xf numFmtId="0" fontId="0" fillId="2" borderId="4" xfId="0" applyFill="1" applyBorder="1" applyProtection="1"/>
    <xf numFmtId="4" fontId="0" fillId="0" borderId="6" xfId="0" applyNumberFormat="1" applyBorder="1" applyProtection="1"/>
    <xf numFmtId="0" fontId="0" fillId="2" borderId="6" xfId="0" applyFill="1" applyBorder="1" applyProtection="1"/>
    <xf numFmtId="0" fontId="0" fillId="2" borderId="7" xfId="0" applyFill="1" applyBorder="1" applyProtection="1"/>
    <xf numFmtId="37" fontId="0" fillId="3" borderId="7" xfId="0" applyNumberFormat="1" applyFill="1" applyBorder="1" applyProtection="1">
      <protection locked="0"/>
    </xf>
    <xf numFmtId="3" fontId="2" fillId="0" borderId="0" xfId="0" applyNumberFormat="1" applyFont="1" applyAlignment="1">
      <alignment horizontal="right"/>
    </xf>
    <xf numFmtId="1" fontId="2" fillId="0" borderId="0" xfId="0" applyNumberFormat="1" applyFont="1" applyAlignment="1">
      <alignment horizontal="right"/>
    </xf>
    <xf numFmtId="0" fontId="0" fillId="0" borderId="0" xfId="0" applyProtection="1"/>
    <xf numFmtId="0" fontId="2" fillId="0" borderId="0" xfId="0" applyFont="1" applyAlignment="1" applyProtection="1">
      <alignment horizontal="center"/>
    </xf>
    <xf numFmtId="3" fontId="2" fillId="0" borderId="0" xfId="0" applyNumberFormat="1" applyFont="1" applyAlignment="1" applyProtection="1">
      <alignment horizontal="right"/>
    </xf>
    <xf numFmtId="3" fontId="0" fillId="0" borderId="6" xfId="0" applyNumberFormat="1" applyBorder="1" applyProtection="1"/>
    <xf numFmtId="0" fontId="2" fillId="0" borderId="0" xfId="0" applyFont="1" applyAlignment="1"/>
    <xf numFmtId="14" fontId="0" fillId="0" borderId="0" xfId="0" applyNumberFormat="1" applyFill="1" applyAlignment="1" applyProtection="1">
      <alignment horizontal="right"/>
    </xf>
    <xf numFmtId="3" fontId="0" fillId="0" borderId="8" xfId="0" applyNumberFormat="1" applyBorder="1" applyProtection="1"/>
    <xf numFmtId="0" fontId="4" fillId="0" borderId="2" xfId="0" applyFont="1" applyBorder="1" applyAlignment="1">
      <alignment horizontal="center"/>
    </xf>
    <xf numFmtId="0" fontId="4" fillId="0" borderId="5" xfId="0" quotePrefix="1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3" fillId="0" borderId="0" xfId="0" applyFont="1" applyAlignment="1">
      <alignment horizontal="right"/>
    </xf>
    <xf numFmtId="0" fontId="0" fillId="0" borderId="0" xfId="0" applyFill="1" applyBorder="1" applyProtection="1"/>
    <xf numFmtId="0" fontId="3" fillId="0" borderId="12" xfId="0" applyFont="1" applyBorder="1" applyProtection="1">
      <protection hidden="1"/>
    </xf>
    <xf numFmtId="0" fontId="0" fillId="0" borderId="13" xfId="0" applyBorder="1" applyProtection="1">
      <protection hidden="1"/>
    </xf>
    <xf numFmtId="0" fontId="0" fillId="0" borderId="14" xfId="0" applyBorder="1" applyProtection="1">
      <protection hidden="1"/>
    </xf>
    <xf numFmtId="0" fontId="2" fillId="0" borderId="0" xfId="0" applyFont="1" applyAlignment="1" applyProtection="1">
      <alignment horizontal="right"/>
    </xf>
    <xf numFmtId="0" fontId="0" fillId="0" borderId="0" xfId="0" applyAlignment="1" applyProtection="1">
      <alignment horizontal="center"/>
    </xf>
    <xf numFmtId="0" fontId="3" fillId="0" borderId="0" xfId="0" applyFont="1" applyProtection="1"/>
    <xf numFmtId="0" fontId="0" fillId="0" borderId="10" xfId="0" applyBorder="1" applyProtection="1"/>
    <xf numFmtId="0" fontId="3" fillId="0" borderId="10" xfId="0" applyFont="1" applyBorder="1" applyProtection="1"/>
    <xf numFmtId="0" fontId="0" fillId="0" borderId="6" xfId="0" applyBorder="1" applyProtection="1"/>
    <xf numFmtId="0" fontId="0" fillId="2" borderId="2" xfId="0" applyFill="1" applyBorder="1" applyProtection="1"/>
    <xf numFmtId="0" fontId="0" fillId="2" borderId="9" xfId="0" applyFill="1" applyBorder="1" applyProtection="1"/>
    <xf numFmtId="0" fontId="0" fillId="0" borderId="6" xfId="0" applyFill="1" applyBorder="1" applyProtection="1"/>
    <xf numFmtId="0" fontId="0" fillId="2" borderId="5" xfId="0" applyFill="1" applyBorder="1" applyProtection="1"/>
    <xf numFmtId="37" fontId="0" fillId="0" borderId="7" xfId="0" applyNumberFormat="1" applyFill="1" applyBorder="1" applyProtection="1"/>
    <xf numFmtId="37" fontId="0" fillId="0" borderId="6" xfId="0" applyNumberFormat="1" applyFill="1" applyBorder="1" applyProtection="1"/>
    <xf numFmtId="37" fontId="0" fillId="0" borderId="8" xfId="0" applyNumberFormat="1" applyFill="1" applyBorder="1" applyProtection="1"/>
    <xf numFmtId="37" fontId="0" fillId="0" borderId="7" xfId="0" applyNumberFormat="1" applyBorder="1" applyProtection="1"/>
    <xf numFmtId="37" fontId="0" fillId="0" borderId="6" xfId="0" applyNumberFormat="1" applyBorder="1" applyProtection="1"/>
    <xf numFmtId="0" fontId="12" fillId="0" borderId="0" xfId="0" applyFont="1" applyAlignment="1" applyProtection="1">
      <alignment horizontal="center"/>
    </xf>
    <xf numFmtId="0" fontId="2" fillId="0" borderId="0" xfId="0" quotePrefix="1" applyFont="1" applyAlignment="1" applyProtection="1">
      <alignment horizontal="center"/>
    </xf>
    <xf numFmtId="0" fontId="2" fillId="0" borderId="0" xfId="0" applyFont="1" applyProtection="1"/>
    <xf numFmtId="39" fontId="0" fillId="0" borderId="4" xfId="0" applyNumberFormat="1" applyBorder="1"/>
    <xf numFmtId="0" fontId="3" fillId="0" borderId="0" xfId="0" applyFont="1" applyFill="1" applyBorder="1"/>
    <xf numFmtId="0" fontId="3" fillId="2" borderId="11" xfId="0" applyFont="1" applyFill="1" applyBorder="1" applyAlignment="1">
      <alignment horizontal="center"/>
    </xf>
    <xf numFmtId="0" fontId="3" fillId="2" borderId="2" xfId="0" applyFont="1" applyFill="1" applyBorder="1"/>
    <xf numFmtId="0" fontId="3" fillId="2" borderId="10" xfId="0" applyFont="1" applyFill="1" applyBorder="1" applyAlignment="1">
      <alignment horizontal="center"/>
    </xf>
    <xf numFmtId="0" fontId="3" fillId="0" borderId="0" xfId="0" applyFont="1" applyAlignment="1"/>
    <xf numFmtId="0" fontId="13" fillId="0" borderId="0" xfId="0" applyFont="1"/>
    <xf numFmtId="0" fontId="13" fillId="0" borderId="0" xfId="0" applyFont="1" applyFill="1" applyBorder="1"/>
    <xf numFmtId="0" fontId="13" fillId="0" borderId="0" xfId="0" applyFont="1" applyBorder="1"/>
    <xf numFmtId="0" fontId="11" fillId="0" borderId="0" xfId="0" applyFont="1"/>
    <xf numFmtId="0" fontId="3" fillId="0" borderId="3" xfId="0" applyFont="1" applyBorder="1" applyProtection="1">
      <protection hidden="1"/>
    </xf>
    <xf numFmtId="0" fontId="0" fillId="0" borderId="0" xfId="0" applyBorder="1" applyAlignment="1" applyProtection="1">
      <protection hidden="1"/>
    </xf>
    <xf numFmtId="0" fontId="0" fillId="0" borderId="0" xfId="0" applyBorder="1" applyProtection="1">
      <protection hidden="1"/>
    </xf>
    <xf numFmtId="164" fontId="4" fillId="0" borderId="0" xfId="0" applyNumberFormat="1" applyFont="1" applyFill="1" applyBorder="1" applyAlignment="1" applyProtection="1">
      <alignment horizontal="left"/>
      <protection hidden="1"/>
    </xf>
    <xf numFmtId="0" fontId="0" fillId="0" borderId="0" xfId="0" applyFill="1" applyBorder="1" applyProtection="1">
      <protection hidden="1"/>
    </xf>
    <xf numFmtId="14" fontId="4" fillId="0" borderId="0" xfId="0" applyNumberFormat="1" applyFont="1" applyFill="1" applyBorder="1" applyAlignment="1" applyProtection="1">
      <alignment horizontal="center"/>
      <protection hidden="1"/>
    </xf>
    <xf numFmtId="0" fontId="0" fillId="0" borderId="9" xfId="0" applyBorder="1" applyProtection="1">
      <protection hidden="1"/>
    </xf>
    <xf numFmtId="0" fontId="3" fillId="0" borderId="0" xfId="0" applyFont="1" applyBorder="1" applyAlignment="1" applyProtection="1">
      <alignment horizontal="right"/>
      <protection hidden="1"/>
    </xf>
    <xf numFmtId="0" fontId="3" fillId="0" borderId="0" xfId="0" applyFont="1" applyFill="1" applyBorder="1" applyAlignment="1" applyProtection="1">
      <alignment horizontal="right"/>
      <protection hidden="1"/>
    </xf>
    <xf numFmtId="0" fontId="3" fillId="0" borderId="4" xfId="0" applyFont="1" applyBorder="1" applyProtection="1">
      <protection hidden="1"/>
    </xf>
    <xf numFmtId="0" fontId="0" fillId="0" borderId="10" xfId="0" applyBorder="1" applyProtection="1">
      <protection hidden="1"/>
    </xf>
    <xf numFmtId="0" fontId="0" fillId="0" borderId="10" xfId="0" applyFill="1" applyBorder="1" applyProtection="1">
      <protection hidden="1"/>
    </xf>
    <xf numFmtId="0" fontId="3" fillId="0" borderId="10" xfId="0" applyFont="1" applyBorder="1" applyProtection="1">
      <protection hidden="1"/>
    </xf>
    <xf numFmtId="0" fontId="3" fillId="0" borderId="10" xfId="0" applyFont="1" applyFill="1" applyBorder="1" applyAlignment="1" applyProtection="1">
      <alignment horizontal="right"/>
      <protection hidden="1"/>
    </xf>
    <xf numFmtId="14" fontId="4" fillId="3" borderId="15" xfId="0" applyNumberFormat="1" applyFont="1" applyFill="1" applyBorder="1" applyAlignment="1" applyProtection="1">
      <alignment horizontal="center"/>
      <protection locked="0" hidden="1"/>
    </xf>
    <xf numFmtId="0" fontId="0" fillId="0" borderId="1" xfId="0" applyFill="1" applyBorder="1" applyAlignment="1" applyProtection="1">
      <alignment horizontal="right"/>
      <protection hidden="1"/>
    </xf>
    <xf numFmtId="14" fontId="4" fillId="0" borderId="11" xfId="0" applyNumberFormat="1" applyFont="1" applyFill="1" applyBorder="1" applyAlignment="1" applyProtection="1">
      <alignment horizontal="center"/>
      <protection hidden="1"/>
    </xf>
    <xf numFmtId="0" fontId="0" fillId="0" borderId="2" xfId="0" applyFill="1" applyBorder="1" applyProtection="1">
      <protection hidden="1"/>
    </xf>
    <xf numFmtId="14" fontId="0" fillId="0" borderId="0" xfId="0" applyNumberFormat="1" applyFill="1" applyBorder="1" applyAlignment="1" applyProtection="1">
      <alignment horizontal="center"/>
      <protection hidden="1"/>
    </xf>
    <xf numFmtId="0" fontId="3" fillId="0" borderId="0" xfId="0" applyFont="1" applyBorder="1" applyProtection="1">
      <protection hidden="1"/>
    </xf>
    <xf numFmtId="0" fontId="3" fillId="0" borderId="0" xfId="0" applyFont="1" applyFill="1" applyBorder="1" applyProtection="1">
      <protection hidden="1"/>
    </xf>
    <xf numFmtId="49" fontId="3" fillId="3" borderId="15" xfId="0" applyNumberFormat="1" applyFont="1" applyFill="1" applyBorder="1" applyAlignment="1" applyProtection="1">
      <alignment horizontal="left"/>
      <protection locked="0" hidden="1"/>
    </xf>
    <xf numFmtId="0" fontId="0" fillId="0" borderId="0" xfId="0" applyAlignment="1" applyProtection="1">
      <alignment horizontal="left"/>
      <protection hidden="1"/>
    </xf>
    <xf numFmtId="49" fontId="0" fillId="0" borderId="4" xfId="0" applyNumberFormat="1" applyBorder="1" applyAlignment="1" applyProtection="1">
      <alignment horizontal="left"/>
      <protection hidden="1"/>
    </xf>
    <xf numFmtId="49" fontId="0" fillId="0" borderId="10" xfId="0" applyNumberFormat="1" applyBorder="1" applyAlignment="1" applyProtection="1">
      <alignment horizontal="left"/>
      <protection hidden="1"/>
    </xf>
    <xf numFmtId="49" fontId="0" fillId="0" borderId="5" xfId="0" applyNumberFormat="1" applyBorder="1" applyAlignment="1" applyProtection="1">
      <alignment horizontal="left"/>
      <protection hidden="1"/>
    </xf>
    <xf numFmtId="0" fontId="8" fillId="0" borderId="0" xfId="0" applyFont="1" applyFill="1" applyBorder="1" applyProtection="1">
      <protection hidden="1"/>
    </xf>
    <xf numFmtId="0" fontId="11" fillId="0" borderId="0" xfId="0" applyFont="1" applyProtection="1">
      <protection hidden="1"/>
    </xf>
    <xf numFmtId="10" fontId="0" fillId="0" borderId="7" xfId="2" applyNumberFormat="1" applyFont="1" applyBorder="1" applyProtection="1">
      <protection hidden="1"/>
    </xf>
    <xf numFmtId="3" fontId="0" fillId="3" borderId="7" xfId="0" applyNumberFormat="1" applyFill="1" applyBorder="1" applyProtection="1">
      <protection locked="0" hidden="1"/>
    </xf>
    <xf numFmtId="37" fontId="0" fillId="0" borderId="7" xfId="0" applyNumberFormat="1" applyBorder="1" applyProtection="1">
      <protection hidden="1"/>
    </xf>
    <xf numFmtId="37" fontId="0" fillId="0" borderId="7" xfId="0" applyNumberFormat="1" applyFill="1" applyBorder="1" applyProtection="1">
      <protection hidden="1"/>
    </xf>
    <xf numFmtId="1" fontId="14" fillId="0" borderId="0" xfId="0" applyNumberFormat="1" applyFont="1" applyFill="1" applyAlignment="1" applyProtection="1">
      <protection hidden="1"/>
    </xf>
    <xf numFmtId="10" fontId="0" fillId="0" borderId="7" xfId="2" applyNumberFormat="1" applyFont="1" applyFill="1" applyBorder="1" applyProtection="1">
      <protection hidden="1"/>
    </xf>
    <xf numFmtId="3" fontId="4" fillId="0" borderId="16" xfId="0" applyNumberFormat="1" applyFont="1" applyBorder="1" applyProtection="1">
      <protection hidden="1"/>
    </xf>
    <xf numFmtId="3" fontId="4" fillId="0" borderId="17" xfId="0" applyNumberFormat="1" applyFont="1" applyBorder="1" applyProtection="1">
      <protection hidden="1"/>
    </xf>
    <xf numFmtId="3" fontId="0" fillId="0" borderId="10" xfId="0" applyNumberFormat="1" applyBorder="1" applyProtection="1">
      <protection hidden="1"/>
    </xf>
    <xf numFmtId="3" fontId="0" fillId="0" borderId="7" xfId="0" applyNumberFormat="1" applyBorder="1" applyProtection="1">
      <protection hidden="1"/>
    </xf>
    <xf numFmtId="1" fontId="0" fillId="3" borderId="12" xfId="0" applyNumberFormat="1" applyFill="1" applyBorder="1" applyAlignment="1" applyProtection="1">
      <alignment horizontal="left"/>
      <protection locked="0" hidden="1"/>
    </xf>
    <xf numFmtId="0" fontId="5" fillId="3" borderId="15" xfId="0" applyNumberFormat="1" applyFont="1" applyFill="1" applyBorder="1" applyAlignment="1" applyProtection="1">
      <alignment horizontal="center"/>
      <protection locked="0"/>
    </xf>
    <xf numFmtId="0" fontId="5" fillId="3" borderId="15" xfId="0" applyFont="1" applyFill="1" applyBorder="1" applyAlignment="1" applyProtection="1">
      <alignment horizontal="center"/>
      <protection locked="0"/>
    </xf>
    <xf numFmtId="0" fontId="13" fillId="0" borderId="10" xfId="0" applyFont="1" applyFill="1" applyBorder="1" applyAlignment="1" applyProtection="1">
      <alignment horizontal="right"/>
      <protection hidden="1"/>
    </xf>
    <xf numFmtId="0" fontId="13" fillId="0" borderId="0" xfId="0" applyFont="1" applyFill="1" applyBorder="1" applyAlignment="1" applyProtection="1">
      <alignment horizontal="right"/>
      <protection hidden="1"/>
    </xf>
    <xf numFmtId="0" fontId="13" fillId="0" borderId="3" xfId="0" applyFont="1" applyFill="1" applyBorder="1"/>
    <xf numFmtId="0" fontId="3" fillId="0" borderId="0" xfId="0" applyFont="1" applyBorder="1" applyAlignment="1">
      <alignment horizontal="right"/>
    </xf>
    <xf numFmtId="0" fontId="11" fillId="0" borderId="10" xfId="0" applyFont="1" applyBorder="1"/>
    <xf numFmtId="166" fontId="11" fillId="0" borderId="0" xfId="0" applyNumberFormat="1" applyFont="1" applyAlignment="1" applyProtection="1">
      <alignment horizontal="right"/>
      <protection hidden="1"/>
    </xf>
    <xf numFmtId="0" fontId="0" fillId="0" borderId="0" xfId="0" applyAlignment="1">
      <alignment horizontal="right"/>
    </xf>
    <xf numFmtId="0" fontId="0" fillId="0" borderId="0" xfId="0" applyAlignment="1">
      <alignment horizontal="left" vertical="top" wrapText="1"/>
    </xf>
    <xf numFmtId="0" fontId="2" fillId="0" borderId="15" xfId="0" applyFont="1" applyFill="1" applyBorder="1" applyAlignment="1">
      <alignment horizontal="center"/>
    </xf>
    <xf numFmtId="39" fontId="1" fillId="3" borderId="7" xfId="0" applyNumberFormat="1" applyFont="1" applyFill="1" applyBorder="1" applyProtection="1">
      <protection locked="0"/>
    </xf>
    <xf numFmtId="49" fontId="0" fillId="3" borderId="5" xfId="0" applyNumberFormat="1" applyFill="1" applyBorder="1" applyAlignment="1" applyProtection="1">
      <alignment horizontal="center"/>
      <protection locked="0"/>
    </xf>
    <xf numFmtId="49" fontId="0" fillId="3" borderId="7" xfId="0" applyNumberFormat="1" applyFill="1" applyBorder="1" applyAlignment="1" applyProtection="1">
      <alignment horizontal="center"/>
      <protection locked="0"/>
    </xf>
    <xf numFmtId="49" fontId="12" fillId="3" borderId="15" xfId="0" applyNumberFormat="1" applyFont="1" applyFill="1" applyBorder="1" applyAlignment="1" applyProtection="1">
      <alignment horizontal="center"/>
      <protection locked="0" hidden="1"/>
    </xf>
    <xf numFmtId="49" fontId="13" fillId="3" borderId="15" xfId="0" applyNumberFormat="1" applyFont="1" applyFill="1" applyBorder="1" applyAlignment="1" applyProtection="1">
      <alignment horizontal="left"/>
      <protection locked="0" hidden="1"/>
    </xf>
    <xf numFmtId="1" fontId="13" fillId="3" borderId="15" xfId="0" applyNumberFormat="1" applyFont="1" applyFill="1" applyBorder="1" applyAlignment="1" applyProtection="1">
      <alignment horizontal="left"/>
      <protection locked="0" hidden="1"/>
    </xf>
    <xf numFmtId="14" fontId="0" fillId="0" borderId="0" xfId="0" applyNumberFormat="1"/>
    <xf numFmtId="0" fontId="11" fillId="0" borderId="0" xfId="0" applyFont="1" applyBorder="1"/>
    <xf numFmtId="1" fontId="0" fillId="0" borderId="6" xfId="0" applyNumberFormat="1" applyBorder="1" applyAlignment="1">
      <alignment horizontal="left"/>
    </xf>
    <xf numFmtId="49" fontId="0" fillId="3" borderId="7" xfId="0" applyNumberFormat="1" applyFill="1" applyBorder="1" applyAlignment="1" applyProtection="1">
      <alignment horizontal="left"/>
      <protection locked="0"/>
    </xf>
    <xf numFmtId="1" fontId="0" fillId="0" borderId="8" xfId="0" applyNumberFormat="1" applyBorder="1" applyAlignment="1">
      <alignment horizontal="left"/>
    </xf>
    <xf numFmtId="49" fontId="0" fillId="3" borderId="8" xfId="0" applyNumberFormat="1" applyFill="1" applyBorder="1" applyAlignment="1" applyProtection="1">
      <alignment horizontal="left"/>
      <protection locked="0"/>
    </xf>
    <xf numFmtId="0" fontId="2" fillId="0" borderId="6" xfId="0" applyFont="1" applyBorder="1"/>
    <xf numFmtId="0" fontId="19" fillId="0" borderId="0" xfId="0" applyFont="1"/>
    <xf numFmtId="0" fontId="20" fillId="0" borderId="0" xfId="0" applyFont="1"/>
    <xf numFmtId="3" fontId="0" fillId="3" borderId="15" xfId="0" applyNumberFormat="1" applyFill="1" applyBorder="1" applyProtection="1">
      <protection locked="0" hidden="1"/>
    </xf>
    <xf numFmtId="49" fontId="12" fillId="3" borderId="6" xfId="0" applyNumberFormat="1" applyFont="1" applyFill="1" applyBorder="1" applyAlignment="1" applyProtection="1">
      <alignment horizontal="center"/>
      <protection locked="0" hidden="1"/>
    </xf>
    <xf numFmtId="0" fontId="0" fillId="0" borderId="1" xfId="0" applyBorder="1" applyAlignment="1">
      <alignment horizontal="left"/>
    </xf>
    <xf numFmtId="49" fontId="12" fillId="0" borderId="11" xfId="0" applyNumberFormat="1" applyFont="1" applyFill="1" applyBorder="1" applyAlignment="1" applyProtection="1">
      <alignment horizontal="center"/>
      <protection locked="0" hidden="1"/>
    </xf>
    <xf numFmtId="0" fontId="12" fillId="0" borderId="0" xfId="0" applyFont="1" applyProtection="1"/>
    <xf numFmtId="0" fontId="0" fillId="0" borderId="0" xfId="0" applyAlignment="1" applyProtection="1">
      <alignment horizontal="center"/>
    </xf>
    <xf numFmtId="166" fontId="2" fillId="0" borderId="0" xfId="0" applyNumberFormat="1" applyFont="1"/>
    <xf numFmtId="0" fontId="1" fillId="0" borderId="0" xfId="0" applyFont="1" applyAlignment="1"/>
    <xf numFmtId="0" fontId="0" fillId="0" borderId="0" xfId="0" applyProtection="1">
      <protection hidden="1"/>
    </xf>
    <xf numFmtId="0" fontId="21" fillId="0" borderId="0" xfId="0" applyFont="1" applyProtection="1"/>
    <xf numFmtId="0" fontId="1" fillId="0" borderId="0" xfId="0" applyFont="1" applyProtection="1"/>
    <xf numFmtId="3" fontId="0" fillId="0" borderId="7" xfId="0" applyNumberFormat="1" applyFill="1" applyBorder="1" applyProtection="1">
      <protection hidden="1"/>
    </xf>
    <xf numFmtId="0" fontId="0" fillId="0" borderId="6" xfId="0" applyFill="1" applyBorder="1" applyProtection="1">
      <protection hidden="1"/>
    </xf>
    <xf numFmtId="37" fontId="0" fillId="0" borderId="8" xfId="0" applyNumberFormat="1" applyFill="1" applyBorder="1" applyProtection="1">
      <protection hidden="1"/>
    </xf>
    <xf numFmtId="0" fontId="0" fillId="0" borderId="8" xfId="0" applyBorder="1" applyProtection="1">
      <protection hidden="1"/>
    </xf>
    <xf numFmtId="0" fontId="1" fillId="0" borderId="0" xfId="0" quotePrefix="1" applyFont="1" applyProtection="1"/>
    <xf numFmtId="37" fontId="0" fillId="0" borderId="6" xfId="0" applyNumberFormat="1" applyBorder="1" applyProtection="1">
      <protection hidden="1"/>
    </xf>
    <xf numFmtId="37" fontId="0" fillId="0" borderId="0" xfId="0" applyNumberFormat="1" applyBorder="1" applyProtection="1"/>
    <xf numFmtId="37" fontId="15" fillId="0" borderId="0" xfId="0" applyNumberFormat="1" applyFont="1" applyFill="1" applyBorder="1" applyProtection="1"/>
    <xf numFmtId="0" fontId="2" fillId="0" borderId="0" xfId="0" quotePrefix="1" applyFont="1"/>
    <xf numFmtId="0" fontId="12" fillId="0" borderId="0" xfId="0" applyFont="1" applyFill="1" applyProtection="1"/>
    <xf numFmtId="0" fontId="0" fillId="0" borderId="0" xfId="0" applyFill="1" applyProtection="1"/>
    <xf numFmtId="0" fontId="2" fillId="0" borderId="0" xfId="0" applyFont="1" applyProtection="1">
      <protection hidden="1"/>
    </xf>
    <xf numFmtId="1" fontId="2" fillId="0" borderId="0" xfId="0" applyNumberFormat="1" applyFont="1" applyAlignment="1" applyProtection="1">
      <alignment horizontal="right"/>
      <protection hidden="1"/>
    </xf>
    <xf numFmtId="43" fontId="0" fillId="0" borderId="10" xfId="0" applyNumberFormat="1" applyBorder="1" applyProtection="1">
      <protection hidden="1"/>
    </xf>
    <xf numFmtId="0" fontId="0" fillId="0" borderId="10" xfId="0" applyBorder="1" applyAlignment="1">
      <alignment horizontal="right"/>
    </xf>
    <xf numFmtId="0" fontId="0" fillId="0" borderId="2" xfId="0" applyBorder="1" applyProtection="1">
      <protection hidden="1"/>
    </xf>
    <xf numFmtId="1" fontId="0" fillId="0" borderId="6" xfId="0" applyNumberFormat="1" applyBorder="1"/>
    <xf numFmtId="0" fontId="2" fillId="0" borderId="10" xfId="0" quotePrefix="1" applyFont="1" applyBorder="1" applyProtection="1">
      <protection hidden="1"/>
    </xf>
    <xf numFmtId="0" fontId="2" fillId="0" borderId="5" xfId="0" quotePrefix="1" applyFont="1" applyBorder="1" applyProtection="1">
      <protection hidden="1"/>
    </xf>
    <xf numFmtId="0" fontId="0" fillId="0" borderId="0" xfId="0" quotePrefix="1" applyBorder="1" applyProtection="1">
      <protection hidden="1"/>
    </xf>
    <xf numFmtId="3" fontId="0" fillId="0" borderId="6" xfId="0" applyNumberFormat="1" applyBorder="1" applyProtection="1">
      <protection hidden="1"/>
    </xf>
    <xf numFmtId="1" fontId="0" fillId="0" borderId="2" xfId="0" applyNumberFormat="1" applyBorder="1" applyAlignment="1" applyProtection="1">
      <alignment horizontal="right"/>
      <protection hidden="1"/>
    </xf>
    <xf numFmtId="1" fontId="0" fillId="0" borderId="6" xfId="0" applyNumberFormat="1" applyBorder="1" applyAlignment="1" applyProtection="1">
      <alignment horizontal="right"/>
      <protection hidden="1"/>
    </xf>
    <xf numFmtId="3" fontId="0" fillId="0" borderId="8" xfId="0" applyNumberFormat="1" applyBorder="1" applyProtection="1">
      <protection hidden="1"/>
    </xf>
    <xf numFmtId="1" fontId="0" fillId="0" borderId="8" xfId="0" applyNumberFormat="1" applyBorder="1" applyAlignment="1" applyProtection="1">
      <alignment horizontal="right"/>
      <protection hidden="1"/>
    </xf>
    <xf numFmtId="49" fontId="0" fillId="3" borderId="8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/>
    <xf numFmtId="0" fontId="21" fillId="0" borderId="0" xfId="0" applyFont="1" applyAlignment="1" applyProtection="1">
      <alignment horizontal="center"/>
    </xf>
    <xf numFmtId="0" fontId="2" fillId="0" borderId="0" xfId="0" quotePrefix="1" applyFont="1" applyAlignment="1" applyProtection="1">
      <alignment horizontal="left"/>
    </xf>
    <xf numFmtId="0" fontId="1" fillId="0" borderId="0" xfId="0" applyFont="1"/>
    <xf numFmtId="0" fontId="1" fillId="0" borderId="0" xfId="0" applyFont="1" applyAlignment="1">
      <alignment horizontal="centerContinuous"/>
    </xf>
    <xf numFmtId="14" fontId="0" fillId="0" borderId="0" xfId="0" applyNumberFormat="1" applyBorder="1" applyAlignment="1">
      <alignment horizontal="right"/>
    </xf>
    <xf numFmtId="166" fontId="2" fillId="0" borderId="0" xfId="0" applyNumberFormat="1" applyFont="1" applyAlignment="1">
      <alignment horizontal="left"/>
    </xf>
    <xf numFmtId="0" fontId="1" fillId="0" borderId="12" xfId="0" applyFont="1" applyBorder="1"/>
    <xf numFmtId="0" fontId="1" fillId="0" borderId="4" xfId="0" applyFont="1" applyBorder="1"/>
    <xf numFmtId="0" fontId="10" fillId="0" borderId="0" xfId="0" applyFont="1" applyProtection="1"/>
    <xf numFmtId="39" fontId="1" fillId="3" borderId="4" xfId="0" applyNumberFormat="1" applyFont="1" applyFill="1" applyBorder="1" applyAlignment="1" applyProtection="1">
      <protection locked="0"/>
    </xf>
    <xf numFmtId="39" fontId="1" fillId="3" borderId="7" xfId="0" applyNumberFormat="1" applyFont="1" applyFill="1" applyBorder="1" applyAlignment="1" applyProtection="1">
      <protection locked="0"/>
    </xf>
    <xf numFmtId="3" fontId="1" fillId="3" borderId="7" xfId="0" applyNumberFormat="1" applyFont="1" applyFill="1" applyBorder="1" applyProtection="1">
      <protection locked="0" hidden="1"/>
    </xf>
    <xf numFmtId="14" fontId="2" fillId="0" borderId="0" xfId="0" applyNumberFormat="1" applyFont="1"/>
    <xf numFmtId="14" fontId="2" fillId="0" borderId="0" xfId="0" applyNumberFormat="1" applyFont="1" applyAlignment="1">
      <alignment horizontal="left"/>
    </xf>
    <xf numFmtId="0" fontId="21" fillId="0" borderId="9" xfId="3" applyFont="1" applyBorder="1" applyAlignment="1"/>
    <xf numFmtId="49" fontId="1" fillId="0" borderId="0" xfId="0" applyNumberFormat="1" applyFont="1" applyFill="1" applyBorder="1" applyAlignment="1" applyProtection="1">
      <alignment horizontal="center"/>
      <protection hidden="1"/>
    </xf>
    <xf numFmtId="1" fontId="1" fillId="0" borderId="0" xfId="0" applyNumberFormat="1" applyFont="1" applyFill="1" applyBorder="1" applyAlignment="1">
      <alignment horizontal="center"/>
    </xf>
    <xf numFmtId="1" fontId="1" fillId="0" borderId="0" xfId="0" applyNumberFormat="1" applyFont="1" applyFill="1" applyBorder="1" applyAlignment="1" applyProtection="1">
      <alignment horizontal="center"/>
      <protection hidden="1"/>
    </xf>
    <xf numFmtId="14" fontId="2" fillId="0" borderId="0" xfId="0" applyNumberFormat="1" applyFont="1" applyProtection="1"/>
    <xf numFmtId="0" fontId="1" fillId="0" borderId="0" xfId="3"/>
    <xf numFmtId="0" fontId="2" fillId="0" borderId="0" xfId="3" applyFont="1"/>
    <xf numFmtId="3" fontId="1" fillId="0" borderId="8" xfId="3" applyNumberFormat="1" applyBorder="1"/>
    <xf numFmtId="0" fontId="2" fillId="0" borderId="0" xfId="3" quotePrefix="1" applyFont="1"/>
    <xf numFmtId="3" fontId="1" fillId="0" borderId="7" xfId="3" applyNumberFormat="1" applyFill="1" applyBorder="1"/>
    <xf numFmtId="0" fontId="1" fillId="0" borderId="0" xfId="3" applyAlignment="1" applyProtection="1">
      <alignment horizontal="center"/>
    </xf>
    <xf numFmtId="0" fontId="21" fillId="0" borderId="0" xfId="3" applyFont="1" applyAlignment="1" applyProtection="1">
      <alignment horizontal="center"/>
    </xf>
    <xf numFmtId="3" fontId="0" fillId="0" borderId="7" xfId="0" applyNumberFormat="1" applyFill="1" applyBorder="1" applyProtection="1"/>
    <xf numFmtId="0" fontId="0" fillId="0" borderId="0" xfId="0" applyAlignment="1" applyProtection="1">
      <alignment horizontal="center"/>
    </xf>
    <xf numFmtId="0" fontId="1" fillId="0" borderId="0" xfId="0" applyFont="1" applyAlignment="1">
      <alignment horizontal="left"/>
    </xf>
    <xf numFmtId="49" fontId="1" fillId="0" borderId="15" xfId="0" applyNumberFormat="1" applyFont="1" applyFill="1" applyBorder="1" applyAlignment="1" applyProtection="1">
      <alignment horizontal="center"/>
      <protection hidden="1"/>
    </xf>
    <xf numFmtId="39" fontId="1" fillId="4" borderId="7" xfId="0" applyNumberFormat="1" applyFont="1" applyFill="1" applyBorder="1" applyProtection="1">
      <protection locked="0"/>
    </xf>
    <xf numFmtId="4" fontId="0" fillId="4" borderId="7" xfId="0" applyNumberFormat="1" applyFill="1" applyBorder="1" applyProtection="1">
      <protection locked="0"/>
    </xf>
    <xf numFmtId="49" fontId="3" fillId="3" borderId="12" xfId="0" applyNumberFormat="1" applyFont="1" applyFill="1" applyBorder="1" applyAlignment="1" applyProtection="1">
      <alignment horizontal="left"/>
      <protection locked="0" hidden="1"/>
    </xf>
    <xf numFmtId="49" fontId="0" fillId="3" borderId="13" xfId="0" applyNumberFormat="1" applyFill="1" applyBorder="1" applyAlignment="1" applyProtection="1">
      <alignment horizontal="left"/>
      <protection locked="0" hidden="1"/>
    </xf>
    <xf numFmtId="49" fontId="0" fillId="3" borderId="14" xfId="0" applyNumberFormat="1" applyFill="1" applyBorder="1" applyAlignment="1" applyProtection="1">
      <alignment horizontal="left"/>
      <protection locked="0" hidden="1"/>
    </xf>
    <xf numFmtId="0" fontId="3" fillId="0" borderId="12" xfId="0" applyFont="1" applyBorder="1" applyAlignment="1">
      <alignment horizontal="right"/>
    </xf>
    <xf numFmtId="0" fontId="3" fillId="0" borderId="14" xfId="0" applyFont="1" applyBorder="1" applyAlignment="1">
      <alignment horizontal="right"/>
    </xf>
    <xf numFmtId="1" fontId="0" fillId="3" borderId="12" xfId="0" applyNumberFormat="1" applyFill="1" applyBorder="1" applyAlignment="1" applyProtection="1">
      <alignment horizontal="center"/>
      <protection locked="0" hidden="1"/>
    </xf>
    <xf numFmtId="1" fontId="0" fillId="0" borderId="13" xfId="0" applyNumberFormat="1" applyBorder="1" applyAlignment="1" applyProtection="1">
      <alignment horizontal="center"/>
      <protection locked="0" hidden="1"/>
    </xf>
    <xf numFmtId="1" fontId="0" fillId="0" borderId="14" xfId="0" applyNumberFormat="1" applyBorder="1" applyAlignment="1" applyProtection="1">
      <alignment horizontal="center"/>
      <protection locked="0" hidden="1"/>
    </xf>
    <xf numFmtId="49" fontId="4" fillId="3" borderId="12" xfId="0" applyNumberFormat="1" applyFont="1" applyFill="1" applyBorder="1" applyAlignment="1" applyProtection="1">
      <alignment horizontal="center"/>
      <protection locked="0" hidden="1"/>
    </xf>
    <xf numFmtId="49" fontId="4" fillId="0" borderId="13" xfId="0" applyNumberFormat="1" applyFont="1" applyBorder="1" applyAlignment="1" applyProtection="1">
      <alignment horizontal="center"/>
      <protection locked="0" hidden="1"/>
    </xf>
    <xf numFmtId="49" fontId="4" fillId="0" borderId="14" xfId="0" applyNumberFormat="1" applyFont="1" applyBorder="1" applyAlignment="1" applyProtection="1">
      <alignment horizontal="center"/>
      <protection locked="0" hidden="1"/>
    </xf>
    <xf numFmtId="14" fontId="4" fillId="3" borderId="12" xfId="0" applyNumberFormat="1" applyFont="1" applyFill="1" applyBorder="1" applyAlignment="1" applyProtection="1">
      <alignment horizontal="center"/>
      <protection locked="0" hidden="1"/>
    </xf>
    <xf numFmtId="14" fontId="0" fillId="0" borderId="14" xfId="0" applyNumberFormat="1" applyBorder="1" applyAlignment="1" applyProtection="1">
      <alignment horizontal="center"/>
      <protection locked="0" hidden="1"/>
    </xf>
    <xf numFmtId="14" fontId="3" fillId="0" borderId="12" xfId="0" applyNumberFormat="1" applyFont="1" applyFill="1" applyBorder="1" applyAlignment="1" applyProtection="1">
      <alignment horizontal="center"/>
      <protection hidden="1"/>
    </xf>
    <xf numFmtId="14" fontId="3" fillId="0" borderId="13" xfId="0" applyNumberFormat="1" applyFont="1" applyFill="1" applyBorder="1" applyAlignment="1" applyProtection="1">
      <alignment horizontal="center"/>
      <protection hidden="1"/>
    </xf>
    <xf numFmtId="14" fontId="3" fillId="0" borderId="14" xfId="0" applyNumberFormat="1" applyFont="1" applyFill="1" applyBorder="1" applyAlignment="1" applyProtection="1">
      <alignment horizontal="center"/>
      <protection hidden="1"/>
    </xf>
    <xf numFmtId="49" fontId="0" fillId="0" borderId="14" xfId="0" applyNumberFormat="1" applyBorder="1" applyAlignment="1" applyProtection="1">
      <alignment horizontal="center"/>
      <protection locked="0" hidden="1"/>
    </xf>
    <xf numFmtId="0" fontId="3" fillId="0" borderId="12" xfId="0" applyFont="1" applyBorder="1" applyAlignment="1" applyProtection="1">
      <alignment horizontal="left"/>
      <protection hidden="1"/>
    </xf>
    <xf numFmtId="0" fontId="3" fillId="0" borderId="13" xfId="0" applyFont="1" applyBorder="1" applyAlignment="1" applyProtection="1">
      <alignment horizontal="left"/>
      <protection hidden="1"/>
    </xf>
    <xf numFmtId="0" fontId="3" fillId="0" borderId="14" xfId="0" applyFont="1" applyBorder="1" applyAlignment="1" applyProtection="1">
      <alignment horizontal="left"/>
      <protection hidden="1"/>
    </xf>
    <xf numFmtId="14" fontId="3" fillId="0" borderId="12" xfId="0" applyNumberFormat="1" applyFont="1" applyFill="1" applyBorder="1" applyAlignment="1" applyProtection="1">
      <alignment horizontal="left"/>
      <protection hidden="1"/>
    </xf>
    <xf numFmtId="14" fontId="3" fillId="0" borderId="13" xfId="0" applyNumberFormat="1" applyFont="1" applyFill="1" applyBorder="1" applyAlignment="1" applyProtection="1">
      <alignment horizontal="left"/>
      <protection hidden="1"/>
    </xf>
    <xf numFmtId="14" fontId="3" fillId="0" borderId="14" xfId="0" applyNumberFormat="1" applyFont="1" applyFill="1" applyBorder="1" applyAlignment="1" applyProtection="1">
      <alignment horizontal="left"/>
      <protection hidden="1"/>
    </xf>
    <xf numFmtId="49" fontId="1" fillId="3" borderId="12" xfId="0" applyNumberFormat="1" applyFont="1" applyFill="1" applyBorder="1" applyAlignment="1" applyProtection="1">
      <alignment horizontal="center"/>
      <protection locked="0" hidden="1"/>
    </xf>
    <xf numFmtId="1" fontId="1" fillId="3" borderId="12" xfId="0" applyNumberFormat="1" applyFont="1" applyFill="1" applyBorder="1" applyAlignment="1" applyProtection="1">
      <alignment horizontal="center"/>
      <protection locked="0" hidden="1"/>
    </xf>
    <xf numFmtId="0" fontId="0" fillId="3" borderId="12" xfId="0" applyNumberFormat="1" applyFill="1" applyBorder="1" applyAlignment="1" applyProtection="1">
      <alignment horizontal="left"/>
      <protection locked="0" hidden="1"/>
    </xf>
    <xf numFmtId="0" fontId="0" fillId="3" borderId="14" xfId="0" applyNumberFormat="1" applyFill="1" applyBorder="1" applyAlignment="1" applyProtection="1">
      <alignment horizontal="left"/>
      <protection locked="0" hidden="1"/>
    </xf>
    <xf numFmtId="49" fontId="9" fillId="3" borderId="12" xfId="0" applyNumberFormat="1" applyFont="1" applyFill="1" applyBorder="1" applyAlignment="1" applyProtection="1">
      <alignment horizontal="left"/>
      <protection locked="0" hidden="1"/>
    </xf>
    <xf numFmtId="49" fontId="0" fillId="0" borderId="13" xfId="0" applyNumberFormat="1" applyBorder="1" applyAlignment="1" applyProtection="1">
      <alignment horizontal="left"/>
      <protection locked="0" hidden="1"/>
    </xf>
    <xf numFmtId="49" fontId="0" fillId="0" borderId="14" xfId="0" applyNumberFormat="1" applyBorder="1" applyAlignment="1" applyProtection="1">
      <alignment horizontal="left"/>
      <protection locked="0" hidden="1"/>
    </xf>
    <xf numFmtId="49" fontId="4" fillId="3" borderId="12" xfId="0" applyNumberFormat="1" applyFont="1" applyFill="1" applyBorder="1" applyAlignment="1" applyProtection="1">
      <alignment horizontal="left"/>
      <protection locked="0" hidden="1"/>
    </xf>
    <xf numFmtId="49" fontId="0" fillId="3" borderId="12" xfId="0" applyNumberFormat="1" applyFill="1" applyBorder="1" applyAlignment="1" applyProtection="1">
      <alignment horizontal="left"/>
      <protection locked="0" hidden="1"/>
    </xf>
    <xf numFmtId="1" fontId="0" fillId="3" borderId="12" xfId="0" applyNumberFormat="1" applyFill="1" applyBorder="1" applyAlignment="1" applyProtection="1">
      <alignment horizontal="left"/>
      <protection locked="0" hidden="1"/>
    </xf>
    <xf numFmtId="1" fontId="0" fillId="3" borderId="13" xfId="0" applyNumberFormat="1" applyFill="1" applyBorder="1" applyAlignment="1" applyProtection="1">
      <alignment horizontal="left"/>
      <protection locked="0" hidden="1"/>
    </xf>
    <xf numFmtId="1" fontId="0" fillId="0" borderId="14" xfId="0" applyNumberFormat="1" applyBorder="1" applyAlignment="1" applyProtection="1">
      <alignment horizontal="left"/>
      <protection locked="0" hidden="1"/>
    </xf>
    <xf numFmtId="49" fontId="0" fillId="3" borderId="10" xfId="0" applyNumberFormat="1" applyFont="1" applyFill="1" applyBorder="1" applyAlignment="1" applyProtection="1">
      <alignment horizontal="left" vertical="top"/>
      <protection locked="0" hidden="1"/>
    </xf>
    <xf numFmtId="14" fontId="1" fillId="3" borderId="10" xfId="0" applyNumberFormat="1" applyFont="1" applyFill="1" applyBorder="1" applyAlignment="1" applyProtection="1">
      <alignment horizontal="left" vertical="top"/>
      <protection locked="0" hidden="1"/>
    </xf>
    <xf numFmtId="0" fontId="0" fillId="3" borderId="10" xfId="0" applyFill="1" applyBorder="1" applyAlignment="1" applyProtection="1">
      <alignment horizontal="center"/>
      <protection locked="0" hidden="1"/>
    </xf>
    <xf numFmtId="49" fontId="17" fillId="3" borderId="12" xfId="1" applyNumberFormat="1" applyFont="1" applyFill="1" applyBorder="1" applyAlignment="1" applyProtection="1">
      <alignment horizontal="left"/>
      <protection locked="0"/>
    </xf>
    <xf numFmtId="49" fontId="18" fillId="0" borderId="13" xfId="0" applyNumberFormat="1" applyFont="1" applyBorder="1" applyAlignment="1" applyProtection="1">
      <alignment horizontal="left"/>
      <protection locked="0"/>
    </xf>
    <xf numFmtId="0" fontId="0" fillId="0" borderId="13" xfId="0" applyBorder="1" applyAlignment="1" applyProtection="1">
      <protection locked="0"/>
    </xf>
    <xf numFmtId="14" fontId="0" fillId="3" borderId="10" xfId="0" applyNumberFormat="1" applyFill="1" applyBorder="1" applyAlignment="1" applyProtection="1">
      <alignment horizontal="center"/>
      <protection locked="0" hidden="1"/>
    </xf>
    <xf numFmtId="1" fontId="3" fillId="3" borderId="12" xfId="0" applyNumberFormat="1" applyFont="1" applyFill="1" applyBorder="1" applyAlignment="1" applyProtection="1">
      <alignment horizontal="left"/>
      <protection locked="0" hidden="1"/>
    </xf>
    <xf numFmtId="1" fontId="0" fillId="0" borderId="13" xfId="0" applyNumberFormat="1" applyBorder="1" applyAlignment="1" applyProtection="1">
      <alignment horizontal="left"/>
      <protection locked="0" hidden="1"/>
    </xf>
    <xf numFmtId="0" fontId="0" fillId="3" borderId="10" xfId="0" applyNumberFormat="1" applyFill="1" applyBorder="1" applyAlignment="1" applyProtection="1">
      <alignment horizontal="center"/>
      <protection locked="0" hidden="1"/>
    </xf>
    <xf numFmtId="0" fontId="0" fillId="0" borderId="10" xfId="0" applyNumberFormat="1" applyBorder="1" applyAlignment="1" applyProtection="1">
      <alignment horizontal="center"/>
      <protection locked="0" hidden="1"/>
    </xf>
    <xf numFmtId="0" fontId="1" fillId="0" borderId="0" xfId="0" applyFont="1" applyAlignment="1">
      <alignment horizontal="center"/>
    </xf>
    <xf numFmtId="0" fontId="0" fillId="0" borderId="0" xfId="0" quotePrefix="1" applyAlignment="1">
      <alignment horizontal="center"/>
    </xf>
    <xf numFmtId="49" fontId="1" fillId="0" borderId="12" xfId="0" applyNumberFormat="1" applyFont="1" applyFill="1" applyBorder="1" applyAlignment="1" applyProtection="1">
      <alignment horizontal="center"/>
      <protection hidden="1"/>
    </xf>
    <xf numFmtId="0" fontId="1" fillId="0" borderId="13" xfId="0" applyNumberFormat="1" applyFont="1" applyFill="1" applyBorder="1" applyAlignment="1" applyProtection="1">
      <alignment horizontal="center"/>
      <protection hidden="1"/>
    </xf>
    <xf numFmtId="0" fontId="1" fillId="0" borderId="14" xfId="0" applyNumberFormat="1" applyFont="1" applyFill="1" applyBorder="1" applyAlignment="1" applyProtection="1">
      <alignment horizontal="center"/>
      <protection hidden="1"/>
    </xf>
    <xf numFmtId="1" fontId="1" fillId="0" borderId="12" xfId="0" applyNumberFormat="1" applyFont="1" applyFill="1" applyBorder="1" applyAlignment="1">
      <alignment horizontal="center"/>
    </xf>
    <xf numFmtId="1" fontId="1" fillId="0" borderId="13" xfId="0" applyNumberFormat="1" applyFont="1" applyFill="1" applyBorder="1" applyAlignment="1">
      <alignment horizontal="center"/>
    </xf>
    <xf numFmtId="1" fontId="1" fillId="0" borderId="14" xfId="0" applyNumberFormat="1" applyFont="1" applyFill="1" applyBorder="1" applyAlignment="1">
      <alignment horizontal="center"/>
    </xf>
    <xf numFmtId="1" fontId="1" fillId="0" borderId="12" xfId="0" applyNumberFormat="1" applyFont="1" applyFill="1" applyBorder="1" applyAlignment="1" applyProtection="1">
      <alignment horizontal="center"/>
      <protection hidden="1"/>
    </xf>
    <xf numFmtId="1" fontId="1" fillId="0" borderId="13" xfId="0" applyNumberFormat="1" applyFont="1" applyFill="1" applyBorder="1" applyAlignment="1" applyProtection="1">
      <alignment horizontal="center"/>
      <protection hidden="1"/>
    </xf>
    <xf numFmtId="1" fontId="1" fillId="0" borderId="14" xfId="0" applyNumberFormat="1" applyFont="1" applyFill="1" applyBorder="1" applyAlignment="1" applyProtection="1">
      <alignment horizontal="center"/>
      <protection hidden="1"/>
    </xf>
    <xf numFmtId="14" fontId="1" fillId="0" borderId="12" xfId="0" applyNumberFormat="1" applyFont="1" applyFill="1" applyBorder="1" applyAlignment="1">
      <alignment horizontal="center"/>
    </xf>
    <xf numFmtId="14" fontId="1" fillId="0" borderId="14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3" fontId="0" fillId="0" borderId="0" xfId="0" quotePrefix="1" applyNumberFormat="1" applyAlignment="1">
      <alignment horizontal="center"/>
    </xf>
    <xf numFmtId="0" fontId="2" fillId="3" borderId="0" xfId="0" applyFont="1" applyFill="1" applyAlignment="1" applyProtection="1">
      <alignment horizontal="left" vertical="top" wrapText="1"/>
      <protection locked="0"/>
    </xf>
    <xf numFmtId="0" fontId="21" fillId="0" borderId="3" xfId="3" applyFont="1" applyBorder="1" applyAlignment="1">
      <alignment horizontal="center"/>
    </xf>
    <xf numFmtId="0" fontId="21" fillId="0" borderId="9" xfId="3" applyFont="1" applyBorder="1" applyAlignment="1">
      <alignment horizontal="center"/>
    </xf>
    <xf numFmtId="3" fontId="1" fillId="0" borderId="0" xfId="0" quotePrefix="1" applyNumberFormat="1" applyFont="1" applyAlignment="1">
      <alignment horizontal="center"/>
    </xf>
    <xf numFmtId="0" fontId="21" fillId="0" borderId="3" xfId="0" applyFont="1" applyBorder="1" applyAlignment="1">
      <alignment horizontal="center"/>
    </xf>
    <xf numFmtId="0" fontId="21" fillId="0" borderId="0" xfId="0" applyFont="1" applyBorder="1" applyAlignment="1">
      <alignment horizontal="center"/>
    </xf>
    <xf numFmtId="0" fontId="21" fillId="0" borderId="9" xfId="0" applyFont="1" applyBorder="1" applyAlignment="1">
      <alignment horizontal="center"/>
    </xf>
    <xf numFmtId="49" fontId="2" fillId="3" borderId="0" xfId="0" applyNumberFormat="1" applyFont="1" applyFill="1" applyAlignment="1" applyProtection="1">
      <alignment horizontal="left" vertical="top" wrapText="1"/>
      <protection locked="0"/>
    </xf>
    <xf numFmtId="49" fontId="0" fillId="3" borderId="0" xfId="0" applyNumberFormat="1" applyFill="1" applyAlignment="1" applyProtection="1">
      <alignment horizontal="left" vertical="top" wrapText="1"/>
      <protection locked="0"/>
    </xf>
    <xf numFmtId="49" fontId="1" fillId="0" borderId="14" xfId="0" applyNumberFormat="1" applyFont="1" applyFill="1" applyBorder="1" applyAlignment="1" applyProtection="1">
      <alignment horizontal="center"/>
      <protection hidden="1"/>
    </xf>
    <xf numFmtId="0" fontId="0" fillId="0" borderId="0" xfId="0" quotePrefix="1" applyAlignment="1" applyProtection="1">
      <alignment horizontal="center"/>
    </xf>
    <xf numFmtId="0" fontId="1" fillId="0" borderId="0" xfId="3" applyFont="1" applyAlignment="1">
      <alignment horizontal="center"/>
    </xf>
    <xf numFmtId="0" fontId="22" fillId="0" borderId="0" xfId="0" applyFont="1" applyAlignment="1" applyProtection="1">
      <alignment horizontal="left"/>
    </xf>
    <xf numFmtId="0" fontId="1" fillId="0" borderId="0" xfId="0" quotePrefix="1" applyFont="1" applyAlignment="1" applyProtection="1">
      <alignment horizontal="center"/>
    </xf>
    <xf numFmtId="0" fontId="0" fillId="0" borderId="0" xfId="0" applyAlignment="1" applyProtection="1">
      <alignment horizontal="center"/>
    </xf>
    <xf numFmtId="0" fontId="1" fillId="0" borderId="0" xfId="0" applyFont="1" applyAlignment="1" applyProtection="1">
      <alignment horizontal="center"/>
    </xf>
  </cellXfs>
  <cellStyles count="6">
    <cellStyle name="Comma 2" xfId="4" xr:uid="{00000000-0005-0000-0000-000030000000}"/>
    <cellStyle name="Hyperlink" xfId="1" builtinId="8"/>
    <cellStyle name="Hyperlink 2" xfId="5" xr:uid="{00000000-0005-0000-0000-000031000000}"/>
    <cellStyle name="Normal" xfId="0" builtinId="0"/>
    <cellStyle name="Normal 2" xfId="3" xr:uid="{00000000-0005-0000-0000-000032000000}"/>
    <cellStyle name="Percent" xfId="2" builtinId="5"/>
  </cellStyles>
  <dxfs count="1">
    <dxf>
      <fill>
        <patternFill>
          <bgColor indexed="9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61"/>
  <sheetViews>
    <sheetView showGridLines="0" showZeros="0" tabSelected="1" zoomScaleNormal="100" zoomScaleSheetLayoutView="90" workbookViewId="0">
      <selection activeCell="D20" sqref="D20:F20"/>
    </sheetView>
  </sheetViews>
  <sheetFormatPr defaultRowHeight="12.75" x14ac:dyDescent="0.2"/>
  <cols>
    <col min="3" max="3" width="4.7109375" customWidth="1"/>
    <col min="4" max="4" width="5.140625" customWidth="1"/>
    <col min="5" max="5" width="16" customWidth="1"/>
    <col min="6" max="6" width="3" customWidth="1"/>
    <col min="7" max="7" width="6" customWidth="1"/>
    <col min="8" max="8" width="10.140625" customWidth="1"/>
    <col min="9" max="9" width="9.42578125" customWidth="1"/>
    <col min="10" max="10" width="3.140625" customWidth="1"/>
    <col min="12" max="12" width="5.5703125" customWidth="1"/>
  </cols>
  <sheetData>
    <row r="1" spans="1:13" x14ac:dyDescent="0.2">
      <c r="A1" s="80" t="s">
        <v>330</v>
      </c>
      <c r="B1" s="73" t="s">
        <v>175</v>
      </c>
      <c r="C1" s="73"/>
      <c r="D1" s="73"/>
      <c r="E1" s="73"/>
      <c r="F1" s="251" t="s">
        <v>186</v>
      </c>
      <c r="G1" s="73"/>
      <c r="H1" s="73" t="s">
        <v>173</v>
      </c>
      <c r="I1" s="73"/>
      <c r="J1" s="251"/>
      <c r="K1" s="73"/>
      <c r="L1" s="5"/>
    </row>
    <row r="2" spans="1:13" ht="6.75" customHeight="1" x14ac:dyDescent="0.25">
      <c r="A2" s="71"/>
      <c r="B2" s="75"/>
      <c r="C2" s="189"/>
      <c r="D2" s="189"/>
      <c r="E2" s="22"/>
      <c r="F2" s="224"/>
      <c r="G2" s="22"/>
      <c r="H2" s="189"/>
      <c r="I2" s="189"/>
      <c r="J2" s="224"/>
      <c r="K2" s="3"/>
      <c r="L2" s="28"/>
    </row>
    <row r="3" spans="1:13" x14ac:dyDescent="0.2">
      <c r="A3" s="27"/>
      <c r="B3" s="98" t="s">
        <v>176</v>
      </c>
      <c r="C3" s="3"/>
      <c r="D3" s="3"/>
      <c r="E3" s="3"/>
      <c r="F3" s="264"/>
      <c r="G3" s="3"/>
      <c r="H3" s="3" t="s">
        <v>174</v>
      </c>
      <c r="I3" s="3"/>
      <c r="J3" s="264"/>
      <c r="K3" s="3"/>
      <c r="L3" s="28"/>
    </row>
    <row r="4" spans="1:13" x14ac:dyDescent="0.2">
      <c r="A4" s="27"/>
      <c r="B4" s="265" t="s">
        <v>246</v>
      </c>
      <c r="C4" s="73"/>
      <c r="D4" s="73"/>
      <c r="E4" s="73"/>
      <c r="F4" s="266"/>
      <c r="G4" s="73"/>
      <c r="H4" s="73"/>
      <c r="I4" s="73"/>
      <c r="J4" s="266"/>
      <c r="K4" s="73"/>
      <c r="L4" s="5"/>
    </row>
    <row r="5" spans="1:13" x14ac:dyDescent="0.2">
      <c r="A5" s="7"/>
      <c r="B5" s="7"/>
      <c r="C5" s="15" t="s">
        <v>247</v>
      </c>
      <c r="D5" s="15"/>
      <c r="E5" s="15"/>
      <c r="F5" s="251"/>
      <c r="G5" s="15"/>
      <c r="H5" s="15" t="s">
        <v>250</v>
      </c>
      <c r="I5" s="15"/>
      <c r="J5" s="251"/>
      <c r="K5" s="15"/>
      <c r="L5" s="9"/>
    </row>
    <row r="7" spans="1:13" x14ac:dyDescent="0.2">
      <c r="A7" s="123"/>
      <c r="B7" s="304" t="s">
        <v>304</v>
      </c>
      <c r="C7" s="70"/>
      <c r="D7" s="70"/>
      <c r="E7" s="70"/>
      <c r="F7" s="70"/>
      <c r="G7" s="70"/>
      <c r="H7" s="70"/>
      <c r="I7" s="70"/>
      <c r="J7" s="70"/>
    </row>
    <row r="8" spans="1:13" s="2" customFormat="1" x14ac:dyDescent="0.2">
      <c r="A8" s="123"/>
      <c r="B8" s="69"/>
      <c r="C8" s="165">
        <v>2018</v>
      </c>
      <c r="D8" s="193" t="s">
        <v>248</v>
      </c>
      <c r="F8" s="69"/>
      <c r="G8" s="69"/>
      <c r="H8" s="69"/>
      <c r="I8" s="69"/>
      <c r="J8" s="69"/>
    </row>
    <row r="9" spans="1:13" s="2" customFormat="1" ht="12" x14ac:dyDescent="0.2">
      <c r="A9" s="69"/>
      <c r="B9" s="69"/>
      <c r="C9" s="69"/>
      <c r="D9" s="69"/>
      <c r="E9" s="69"/>
      <c r="F9" s="69"/>
      <c r="G9" s="69"/>
      <c r="H9" s="69"/>
      <c r="I9" s="69"/>
      <c r="J9" s="69"/>
    </row>
    <row r="10" spans="1:13" s="2" customFormat="1" ht="12" x14ac:dyDescent="0.2">
      <c r="A10" s="78"/>
      <c r="B10" s="79"/>
      <c r="C10" s="76"/>
      <c r="D10" s="77"/>
      <c r="E10" s="77"/>
      <c r="F10" s="77"/>
      <c r="G10" s="77"/>
      <c r="H10" s="77"/>
      <c r="I10" s="190"/>
      <c r="J10" s="77"/>
      <c r="K10" s="190"/>
      <c r="L10" s="191"/>
    </row>
    <row r="11" spans="1:13" x14ac:dyDescent="0.2">
      <c r="A11" s="71" t="s">
        <v>331</v>
      </c>
      <c r="B11" s="72"/>
      <c r="C11" s="63"/>
      <c r="D11" s="38"/>
      <c r="E11" s="38"/>
      <c r="F11" s="38"/>
      <c r="G11" s="38"/>
      <c r="H11" s="38"/>
      <c r="I11" s="192"/>
      <c r="J11" s="38"/>
      <c r="K11" s="192"/>
      <c r="L11" s="64"/>
    </row>
    <row r="12" spans="1:13" x14ac:dyDescent="0.2">
      <c r="A12" s="198"/>
      <c r="B12" s="199"/>
      <c r="C12" s="200"/>
      <c r="D12" s="200"/>
      <c r="E12" s="200"/>
      <c r="F12" s="200"/>
      <c r="G12" s="200"/>
      <c r="H12" s="200"/>
      <c r="I12" s="201"/>
      <c r="J12" s="202"/>
      <c r="K12" s="203"/>
      <c r="L12" s="204"/>
    </row>
    <row r="13" spans="1:13" x14ac:dyDescent="0.2">
      <c r="A13" s="198" t="s">
        <v>0</v>
      </c>
      <c r="B13" s="200"/>
      <c r="C13" s="360"/>
      <c r="D13" s="361"/>
      <c r="E13" s="361"/>
      <c r="F13" s="361"/>
      <c r="G13" s="361"/>
      <c r="H13" s="361"/>
      <c r="I13" s="361"/>
      <c r="J13" s="361"/>
      <c r="K13" s="361"/>
      <c r="L13" s="362"/>
      <c r="M13" s="220"/>
    </row>
    <row r="14" spans="1:13" x14ac:dyDescent="0.2">
      <c r="A14" s="198" t="s">
        <v>1</v>
      </c>
      <c r="B14" s="200"/>
      <c r="C14" s="363"/>
      <c r="D14" s="361"/>
      <c r="E14" s="361"/>
      <c r="F14" s="361"/>
      <c r="G14" s="361"/>
      <c r="H14" s="361"/>
      <c r="I14" s="361"/>
      <c r="J14" s="361"/>
      <c r="K14" s="361"/>
      <c r="L14" s="362"/>
    </row>
    <row r="15" spans="1:13" x14ac:dyDescent="0.2">
      <c r="A15" s="198" t="s">
        <v>181</v>
      </c>
      <c r="B15" s="363"/>
      <c r="C15" s="361"/>
      <c r="D15" s="362"/>
      <c r="E15" s="205" t="s">
        <v>179</v>
      </c>
      <c r="F15" s="358"/>
      <c r="G15" s="359"/>
      <c r="H15" s="240" t="s">
        <v>178</v>
      </c>
      <c r="I15" s="236"/>
      <c r="J15" s="213"/>
      <c r="K15" s="214"/>
      <c r="L15" s="215"/>
    </row>
    <row r="16" spans="1:13" x14ac:dyDescent="0.2">
      <c r="A16" s="198" t="s">
        <v>182</v>
      </c>
      <c r="B16" s="364"/>
      <c r="C16" s="334"/>
      <c r="D16" s="362"/>
      <c r="E16" s="206" t="s">
        <v>161</v>
      </c>
      <c r="F16" s="365"/>
      <c r="G16" s="366"/>
      <c r="H16" s="366"/>
      <c r="I16" s="367"/>
      <c r="J16" s="202"/>
      <c r="K16" s="216"/>
      <c r="L16" s="204"/>
    </row>
    <row r="17" spans="1:12" x14ac:dyDescent="0.2">
      <c r="A17" s="207" t="s">
        <v>332</v>
      </c>
      <c r="B17" s="208"/>
      <c r="C17" s="209"/>
      <c r="D17" s="239" t="s">
        <v>183</v>
      </c>
      <c r="E17" s="212"/>
      <c r="F17" s="210"/>
      <c r="G17" s="211" t="s">
        <v>180</v>
      </c>
      <c r="H17" s="344"/>
      <c r="I17" s="345"/>
      <c r="J17" s="221"/>
      <c r="K17" s="222"/>
      <c r="L17" s="223"/>
    </row>
    <row r="18" spans="1:12" x14ac:dyDescent="0.2">
      <c r="A18" s="217"/>
      <c r="B18" s="200"/>
      <c r="C18" s="202"/>
      <c r="D18" s="202"/>
      <c r="E18" s="203"/>
      <c r="F18" s="218"/>
      <c r="G18" s="218"/>
      <c r="H18" s="203"/>
      <c r="I18" s="202"/>
      <c r="J18" s="200"/>
      <c r="K18" s="200"/>
      <c r="L18" s="200"/>
    </row>
    <row r="19" spans="1:12" s="2" customFormat="1" ht="12.75" customHeight="1" x14ac:dyDescent="0.2">
      <c r="A19" s="350" t="s">
        <v>333</v>
      </c>
      <c r="B19" s="351"/>
      <c r="C19" s="352"/>
      <c r="D19" s="353" t="s">
        <v>177</v>
      </c>
      <c r="E19" s="354"/>
      <c r="F19" s="355"/>
      <c r="G19" s="218"/>
      <c r="H19" s="353" t="s">
        <v>229</v>
      </c>
      <c r="I19" s="355"/>
      <c r="J19" s="346" t="s">
        <v>177</v>
      </c>
      <c r="K19" s="347"/>
      <c r="L19" s="348"/>
    </row>
    <row r="20" spans="1:12" x14ac:dyDescent="0.2">
      <c r="A20" s="356"/>
      <c r="B20" s="342"/>
      <c r="C20" s="343"/>
      <c r="D20" s="357"/>
      <c r="E20" s="339"/>
      <c r="F20" s="340"/>
      <c r="G20" s="189"/>
      <c r="H20" s="341"/>
      <c r="I20" s="349"/>
      <c r="J20" s="338"/>
      <c r="K20" s="339"/>
      <c r="L20" s="340"/>
    </row>
    <row r="21" spans="1:12" x14ac:dyDescent="0.2">
      <c r="A21" s="341"/>
      <c r="B21" s="342"/>
      <c r="C21" s="343"/>
      <c r="D21" s="338"/>
      <c r="E21" s="339"/>
      <c r="F21" s="340"/>
      <c r="G21" s="189"/>
      <c r="H21" s="341"/>
      <c r="I21" s="349"/>
      <c r="J21" s="338"/>
      <c r="K21" s="339"/>
      <c r="L21" s="340"/>
    </row>
    <row r="22" spans="1:12" x14ac:dyDescent="0.2">
      <c r="A22" s="341"/>
      <c r="B22" s="342"/>
      <c r="C22" s="343"/>
      <c r="D22" s="338"/>
      <c r="E22" s="339"/>
      <c r="F22" s="340"/>
      <c r="G22" s="189"/>
      <c r="H22" s="341"/>
      <c r="I22" s="349"/>
      <c r="J22" s="338"/>
      <c r="K22" s="339"/>
      <c r="L22" s="340"/>
    </row>
    <row r="23" spans="1:12" x14ac:dyDescent="0.2">
      <c r="A23" s="341"/>
      <c r="B23" s="342"/>
      <c r="C23" s="343"/>
      <c r="D23" s="338"/>
      <c r="E23" s="339"/>
      <c r="F23" s="340"/>
      <c r="G23" s="189"/>
      <c r="H23" s="341"/>
      <c r="I23" s="349"/>
      <c r="J23" s="338"/>
      <c r="K23" s="339"/>
      <c r="L23" s="340"/>
    </row>
    <row r="24" spans="1:12" s="194" customFormat="1" ht="12" x14ac:dyDescent="0.2"/>
    <row r="25" spans="1:12" x14ac:dyDescent="0.2">
      <c r="A25" s="4" t="s">
        <v>334</v>
      </c>
      <c r="B25" s="73"/>
      <c r="C25" s="4" t="s">
        <v>2</v>
      </c>
      <c r="D25" s="74"/>
      <c r="E25" s="73"/>
      <c r="F25" s="73"/>
      <c r="G25" s="73"/>
      <c r="H25" s="74" t="s">
        <v>3</v>
      </c>
      <c r="I25" s="73"/>
      <c r="J25" s="73"/>
      <c r="K25" s="73"/>
      <c r="L25" s="5"/>
    </row>
    <row r="26" spans="1:12" ht="15.75" x14ac:dyDescent="0.25">
      <c r="A26" s="33"/>
      <c r="B26" s="35"/>
      <c r="C26" s="71" t="s">
        <v>4</v>
      </c>
      <c r="D26" s="75"/>
      <c r="E26" s="3"/>
      <c r="F26" s="237"/>
      <c r="G26" s="3"/>
      <c r="H26" s="75" t="s">
        <v>5</v>
      </c>
      <c r="I26" s="3"/>
      <c r="J26" s="238"/>
      <c r="K26" s="3"/>
      <c r="L26" s="28"/>
    </row>
    <row r="27" spans="1:12" ht="15.75" x14ac:dyDescent="0.25">
      <c r="A27" s="36"/>
      <c r="B27" s="37"/>
      <c r="C27" s="71" t="s">
        <v>6</v>
      </c>
      <c r="D27" s="75"/>
      <c r="E27" s="3"/>
      <c r="F27" s="238"/>
      <c r="G27" s="255"/>
      <c r="H27" s="75" t="s">
        <v>7</v>
      </c>
      <c r="I27" s="3"/>
      <c r="J27" s="238"/>
      <c r="K27" s="3"/>
      <c r="L27" s="28"/>
    </row>
    <row r="28" spans="1:12" ht="15.75" x14ac:dyDescent="0.25">
      <c r="A28" s="36"/>
      <c r="B28" s="37"/>
      <c r="C28" s="27"/>
      <c r="D28" s="3"/>
      <c r="E28" s="3"/>
      <c r="F28" s="22"/>
      <c r="G28" s="3"/>
      <c r="H28" s="75" t="s">
        <v>8</v>
      </c>
      <c r="I28" s="3"/>
      <c r="J28" s="238"/>
      <c r="K28" s="3"/>
      <c r="L28" s="28"/>
    </row>
    <row r="29" spans="1:12" ht="15.75" x14ac:dyDescent="0.25">
      <c r="A29" s="36"/>
      <c r="B29" s="37"/>
      <c r="C29" s="7"/>
      <c r="D29" s="15"/>
      <c r="E29" s="15"/>
      <c r="F29" s="15"/>
      <c r="G29" s="15"/>
      <c r="H29" s="26" t="s">
        <v>9</v>
      </c>
      <c r="I29" s="15"/>
      <c r="J29" s="238"/>
      <c r="K29" s="15"/>
      <c r="L29" s="9"/>
    </row>
    <row r="30" spans="1:12" x14ac:dyDescent="0.2">
      <c r="A30" s="36"/>
      <c r="B30" s="37"/>
      <c r="C30" s="75" t="s">
        <v>10</v>
      </c>
      <c r="D30" s="75"/>
      <c r="E30" s="3"/>
      <c r="F30" s="3"/>
      <c r="G30" s="3"/>
      <c r="H30" s="3"/>
      <c r="I30" s="3"/>
      <c r="J30" s="3"/>
      <c r="K30" s="3"/>
      <c r="L30" s="28"/>
    </row>
    <row r="31" spans="1:12" ht="15.75" x14ac:dyDescent="0.25">
      <c r="A31" s="36"/>
      <c r="B31" s="37"/>
      <c r="C31" s="75" t="s">
        <v>11</v>
      </c>
      <c r="D31" s="75"/>
      <c r="E31" s="3"/>
      <c r="F31" s="238"/>
      <c r="G31" s="3"/>
      <c r="H31" s="75" t="s">
        <v>12</v>
      </c>
      <c r="I31" s="3"/>
      <c r="J31" s="238"/>
      <c r="K31" s="3"/>
      <c r="L31" s="28"/>
    </row>
    <row r="32" spans="1:12" ht="15.75" x14ac:dyDescent="0.25">
      <c r="A32" s="36"/>
      <c r="B32" s="37"/>
      <c r="C32" s="75" t="s">
        <v>13</v>
      </c>
      <c r="D32" s="75"/>
      <c r="E32" s="3"/>
      <c r="F32" s="238"/>
      <c r="G32" s="3"/>
      <c r="H32" s="75" t="s">
        <v>14</v>
      </c>
      <c r="I32" s="3"/>
      <c r="J32" s="238"/>
      <c r="K32" s="3"/>
      <c r="L32" s="28"/>
    </row>
    <row r="33" spans="1:12" ht="15.75" x14ac:dyDescent="0.25">
      <c r="A33" s="63"/>
      <c r="B33" s="64"/>
      <c r="C33" s="26" t="s">
        <v>15</v>
      </c>
      <c r="D33" s="26"/>
      <c r="E33" s="15"/>
      <c r="F33" s="238"/>
      <c r="G33" s="15"/>
      <c r="H33" s="26" t="s">
        <v>16</v>
      </c>
      <c r="I33" s="15"/>
      <c r="J33" s="238"/>
      <c r="K33" s="15"/>
      <c r="L33" s="9"/>
    </row>
    <row r="34" spans="1:12" s="194" customFormat="1" ht="12" x14ac:dyDescent="0.2">
      <c r="A34" s="195"/>
      <c r="B34" s="195"/>
      <c r="C34" s="196"/>
      <c r="D34" s="196"/>
      <c r="E34" s="196"/>
      <c r="F34" s="196"/>
      <c r="G34" s="196"/>
      <c r="H34" s="196"/>
      <c r="I34" s="196"/>
      <c r="J34" s="196"/>
      <c r="K34" s="196"/>
    </row>
    <row r="35" spans="1:12" x14ac:dyDescent="0.2">
      <c r="A35" s="4" t="s">
        <v>335</v>
      </c>
      <c r="B35" s="73"/>
      <c r="C35" s="73"/>
      <c r="D35" s="73"/>
      <c r="E35" s="5"/>
      <c r="F35" s="4" t="s">
        <v>336</v>
      </c>
      <c r="G35" s="74"/>
      <c r="H35" s="73"/>
      <c r="I35" s="73"/>
      <c r="J35" s="73"/>
      <c r="K35" s="73"/>
      <c r="L35" s="5"/>
    </row>
    <row r="36" spans="1:12" x14ac:dyDescent="0.2">
      <c r="A36" s="71" t="s">
        <v>17</v>
      </c>
      <c r="B36" s="3"/>
      <c r="C36" s="3"/>
      <c r="D36" s="3"/>
      <c r="E36" s="28"/>
      <c r="F36" s="71" t="s">
        <v>18</v>
      </c>
      <c r="G36" s="75"/>
      <c r="H36" s="3"/>
      <c r="I36" s="3"/>
      <c r="J36" s="3"/>
      <c r="K36" s="3"/>
      <c r="L36" s="28"/>
    </row>
    <row r="37" spans="1:12" x14ac:dyDescent="0.2">
      <c r="A37" s="71" t="s">
        <v>19</v>
      </c>
      <c r="B37" s="333"/>
      <c r="C37" s="334"/>
      <c r="D37" s="334"/>
      <c r="E37" s="335"/>
      <c r="F37" s="82" t="s">
        <v>20</v>
      </c>
      <c r="G37" s="75"/>
      <c r="H37" s="3"/>
      <c r="I37" s="3"/>
      <c r="J37" s="3"/>
      <c r="K37" s="3"/>
      <c r="L37" s="28"/>
    </row>
    <row r="38" spans="1:12" x14ac:dyDescent="0.2">
      <c r="A38" s="71" t="s">
        <v>21</v>
      </c>
      <c r="B38" s="333"/>
      <c r="C38" s="334"/>
      <c r="D38" s="334"/>
      <c r="E38" s="335"/>
      <c r="F38" s="241" t="s">
        <v>22</v>
      </c>
      <c r="G38" s="75"/>
      <c r="H38" s="333"/>
      <c r="I38" s="334"/>
      <c r="J38" s="334"/>
      <c r="K38" s="334"/>
      <c r="L38" s="335"/>
    </row>
    <row r="39" spans="1:12" x14ac:dyDescent="0.2">
      <c r="A39" s="71" t="s">
        <v>23</v>
      </c>
      <c r="B39" s="333"/>
      <c r="C39" s="334"/>
      <c r="D39" s="334"/>
      <c r="E39" s="335"/>
      <c r="F39" s="82" t="s">
        <v>24</v>
      </c>
      <c r="G39" s="75"/>
      <c r="H39" s="333"/>
      <c r="I39" s="334"/>
      <c r="J39" s="334"/>
      <c r="K39" s="334"/>
      <c r="L39" s="335"/>
    </row>
    <row r="40" spans="1:12" x14ac:dyDescent="0.2">
      <c r="A40" s="71" t="s">
        <v>25</v>
      </c>
      <c r="B40" s="252"/>
      <c r="C40" s="336" t="s">
        <v>27</v>
      </c>
      <c r="D40" s="337"/>
      <c r="E40" s="253"/>
      <c r="F40" s="71" t="s">
        <v>26</v>
      </c>
      <c r="G40" s="75"/>
      <c r="H40" s="333"/>
      <c r="I40" s="334"/>
      <c r="J40" s="335"/>
      <c r="K40" s="242" t="s">
        <v>327</v>
      </c>
      <c r="L40" s="219"/>
    </row>
    <row r="41" spans="1:12" x14ac:dyDescent="0.2">
      <c r="A41" s="107" t="s">
        <v>184</v>
      </c>
      <c r="B41" s="109"/>
      <c r="C41" s="333"/>
      <c r="D41" s="334"/>
      <c r="E41" s="335"/>
      <c r="F41" s="81" t="s">
        <v>27</v>
      </c>
      <c r="G41" s="15"/>
      <c r="H41" s="253"/>
      <c r="I41" s="15"/>
      <c r="J41" s="15"/>
      <c r="K41" s="15"/>
      <c r="L41" s="9"/>
    </row>
    <row r="42" spans="1:12" x14ac:dyDescent="0.2">
      <c r="A42" s="107" t="s">
        <v>28</v>
      </c>
      <c r="B42" s="108"/>
      <c r="C42" s="375"/>
      <c r="D42" s="376"/>
      <c r="E42" s="367"/>
      <c r="F42" s="107"/>
      <c r="G42" s="108"/>
      <c r="H42" s="110"/>
      <c r="I42" s="108"/>
      <c r="J42" s="108"/>
      <c r="K42" s="108"/>
      <c r="L42" s="109"/>
    </row>
    <row r="43" spans="1:12" ht="13.5" x14ac:dyDescent="0.25">
      <c r="A43" s="167" t="s">
        <v>29</v>
      </c>
      <c r="B43" s="168"/>
      <c r="C43" s="371"/>
      <c r="D43" s="372"/>
      <c r="E43" s="372"/>
      <c r="F43" s="373"/>
      <c r="G43" s="373"/>
      <c r="H43" s="373"/>
      <c r="I43" s="373"/>
      <c r="J43" s="168"/>
      <c r="K43" s="168"/>
      <c r="L43" s="169"/>
    </row>
    <row r="44" spans="1:12" x14ac:dyDescent="0.2">
      <c r="A44" s="1" t="s">
        <v>30</v>
      </c>
    </row>
    <row r="45" spans="1:12" x14ac:dyDescent="0.2">
      <c r="A45" s="1" t="s">
        <v>31</v>
      </c>
    </row>
    <row r="46" spans="1:12" s="194" customFormat="1" ht="6" customHeight="1" x14ac:dyDescent="0.2"/>
    <row r="47" spans="1:12" x14ac:dyDescent="0.2">
      <c r="A47" s="83" t="s">
        <v>32</v>
      </c>
      <c r="B47" s="70"/>
      <c r="C47" s="70"/>
      <c r="D47" s="70"/>
      <c r="E47" s="70"/>
      <c r="F47" s="70"/>
      <c r="G47" s="70"/>
      <c r="H47" s="70"/>
      <c r="I47" s="70"/>
      <c r="J47" s="70"/>
      <c r="K47" s="70"/>
      <c r="L47" s="70"/>
    </row>
    <row r="48" spans="1:12" s="194" customFormat="1" ht="6" customHeight="1" x14ac:dyDescent="0.2"/>
    <row r="49" spans="1:12" x14ac:dyDescent="0.2">
      <c r="A49" s="1" t="s">
        <v>33</v>
      </c>
    </row>
    <row r="50" spans="1:12" x14ac:dyDescent="0.2">
      <c r="A50" s="128" t="s">
        <v>187</v>
      </c>
      <c r="B50" s="377"/>
      <c r="C50" s="378"/>
      <c r="D50" s="378"/>
      <c r="E50" s="378"/>
      <c r="F50" s="3"/>
      <c r="G50" s="128" t="s">
        <v>192</v>
      </c>
      <c r="J50" s="370"/>
      <c r="K50" s="370"/>
      <c r="L50" s="166"/>
    </row>
    <row r="51" spans="1:12" x14ac:dyDescent="0.2">
      <c r="A51" s="1" t="s">
        <v>34</v>
      </c>
      <c r="K51" s="1"/>
    </row>
    <row r="52" spans="1:12" x14ac:dyDescent="0.2">
      <c r="A52" s="159" t="s">
        <v>188</v>
      </c>
      <c r="B52" s="160"/>
      <c r="C52" s="374"/>
      <c r="D52" s="374"/>
      <c r="F52" s="128"/>
      <c r="G52" s="1"/>
      <c r="K52" s="126" t="s">
        <v>35</v>
      </c>
    </row>
    <row r="53" spans="1:12" x14ac:dyDescent="0.2">
      <c r="A53" s="1" t="s">
        <v>36</v>
      </c>
    </row>
    <row r="54" spans="1:12" x14ac:dyDescent="0.2">
      <c r="A54" s="1" t="s">
        <v>37</v>
      </c>
    </row>
    <row r="55" spans="1:12" s="197" customFormat="1" ht="11.25" x14ac:dyDescent="0.2">
      <c r="F55" s="197" t="s">
        <v>191</v>
      </c>
      <c r="H55" s="243"/>
      <c r="I55" s="243"/>
      <c r="J55" s="243"/>
      <c r="K55" s="243"/>
      <c r="L55" s="243"/>
    </row>
    <row r="56" spans="1:12" s="197" customFormat="1" ht="11.25" x14ac:dyDescent="0.2">
      <c r="H56" s="197" t="s">
        <v>38</v>
      </c>
    </row>
    <row r="57" spans="1:12" s="197" customFormat="1" x14ac:dyDescent="0.2">
      <c r="F57" s="197" t="s">
        <v>189</v>
      </c>
      <c r="H57" s="368"/>
      <c r="I57" s="368"/>
      <c r="J57" s="368"/>
      <c r="K57" s="368"/>
      <c r="L57" s="368"/>
    </row>
    <row r="58" spans="1:12" s="197" customFormat="1" ht="11.25" x14ac:dyDescent="0.2">
      <c r="A58" s="1" t="s">
        <v>249</v>
      </c>
    </row>
    <row r="59" spans="1:12" s="197" customFormat="1" x14ac:dyDescent="0.2">
      <c r="A59" s="197" t="s">
        <v>39</v>
      </c>
      <c r="F59" s="197" t="s">
        <v>190</v>
      </c>
      <c r="H59" s="369"/>
      <c r="I59" s="369"/>
      <c r="J59" s="369"/>
      <c r="K59" s="369"/>
      <c r="L59" s="369"/>
    </row>
    <row r="61" spans="1:12" ht="12" customHeight="1" x14ac:dyDescent="0.2"/>
  </sheetData>
  <sheetProtection algorithmName="SHA-512" hashValue="R6OwPKBCobaKHPIyQcd/nPRvqqYJdq9QtpADXm2DTjWmQCGYJqc7xxlf+pC6ww6T2ucomWLAilPm8KqR6L3Zng==" saltValue="5XdwkHJKBG/rlvC5eyvsPw==" spinCount="100000" sheet="1" selectLockedCells="1"/>
  <mergeCells count="42">
    <mergeCell ref="H57:L57"/>
    <mergeCell ref="H59:L59"/>
    <mergeCell ref="J50:K50"/>
    <mergeCell ref="H40:J40"/>
    <mergeCell ref="C43:I43"/>
    <mergeCell ref="C52:D52"/>
    <mergeCell ref="C41:E41"/>
    <mergeCell ref="C42:E42"/>
    <mergeCell ref="B50:E50"/>
    <mergeCell ref="F15:G15"/>
    <mergeCell ref="C13:L13"/>
    <mergeCell ref="C14:L14"/>
    <mergeCell ref="B15:D15"/>
    <mergeCell ref="B16:D16"/>
    <mergeCell ref="F16:I16"/>
    <mergeCell ref="A21:C21"/>
    <mergeCell ref="A19:C19"/>
    <mergeCell ref="D19:F19"/>
    <mergeCell ref="H19:I19"/>
    <mergeCell ref="A22:C22"/>
    <mergeCell ref="H20:I20"/>
    <mergeCell ref="H21:I21"/>
    <mergeCell ref="H22:I22"/>
    <mergeCell ref="A20:C20"/>
    <mergeCell ref="D20:F20"/>
    <mergeCell ref="D21:F21"/>
    <mergeCell ref="J20:L20"/>
    <mergeCell ref="J21:L21"/>
    <mergeCell ref="J22:L22"/>
    <mergeCell ref="J23:L23"/>
    <mergeCell ref="H17:I17"/>
    <mergeCell ref="J19:L19"/>
    <mergeCell ref="H23:I23"/>
    <mergeCell ref="H38:L38"/>
    <mergeCell ref="H39:L39"/>
    <mergeCell ref="C40:D40"/>
    <mergeCell ref="D22:F22"/>
    <mergeCell ref="D23:F23"/>
    <mergeCell ref="A23:C23"/>
    <mergeCell ref="B37:E37"/>
    <mergeCell ref="B38:E38"/>
    <mergeCell ref="B39:E39"/>
  </mergeCells>
  <phoneticPr fontId="11" type="noConversion"/>
  <pageMargins left="0.75" right="0.5" top="0.5" bottom="0.52" header="0.25" footer="0.25"/>
  <pageSetup scale="98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44"/>
  <sheetViews>
    <sheetView showGridLines="0" showZeros="0" topLeftCell="A28" zoomScaleNormal="100" workbookViewId="0">
      <selection activeCell="G20" sqref="G20"/>
    </sheetView>
  </sheetViews>
  <sheetFormatPr defaultRowHeight="12.75" x14ac:dyDescent="0.2"/>
  <cols>
    <col min="1" max="1" width="13.7109375" customWidth="1"/>
    <col min="2" max="2" width="10.7109375" customWidth="1"/>
    <col min="6" max="6" width="6" customWidth="1"/>
    <col min="7" max="7" width="12.140625" customWidth="1"/>
    <col min="8" max="8" width="12" customWidth="1"/>
    <col min="9" max="9" width="10.85546875" customWidth="1"/>
    <col min="10" max="10" width="14.28515625" customWidth="1"/>
  </cols>
  <sheetData>
    <row r="1" spans="1:10" x14ac:dyDescent="0.2">
      <c r="A1" s="1" t="str">
        <f>+'DHB-HB7'!A1</f>
        <v>RUN DATE</v>
      </c>
      <c r="B1" s="313">
        <f ca="1">+'DHB-HB7'!B1</f>
        <v>43417</v>
      </c>
      <c r="H1" s="153" t="s">
        <v>316</v>
      </c>
    </row>
    <row r="2" spans="1:10" x14ac:dyDescent="0.2">
      <c r="A2" s="225"/>
      <c r="B2" s="244"/>
    </row>
    <row r="3" spans="1:10" ht="15" customHeight="1" x14ac:dyDescent="0.2">
      <c r="A3" s="379" t="s">
        <v>251</v>
      </c>
      <c r="B3" s="379"/>
      <c r="C3" s="379"/>
      <c r="D3" s="379"/>
      <c r="E3" s="379"/>
      <c r="F3" s="379"/>
      <c r="G3" s="379"/>
      <c r="H3" s="379"/>
    </row>
    <row r="4" spans="1:10" ht="15" customHeight="1" x14ac:dyDescent="0.2">
      <c r="A4" s="379" t="s">
        <v>339</v>
      </c>
      <c r="B4" s="379"/>
      <c r="C4" s="379"/>
      <c r="D4" s="379"/>
      <c r="E4" s="379"/>
      <c r="F4" s="379"/>
      <c r="G4" s="379"/>
      <c r="H4" s="379"/>
    </row>
    <row r="5" spans="1:10" x14ac:dyDescent="0.2">
      <c r="A5" s="379" t="s">
        <v>349</v>
      </c>
      <c r="B5" s="379"/>
      <c r="C5" s="379"/>
      <c r="D5" s="379"/>
      <c r="E5" s="379"/>
      <c r="F5" s="379"/>
      <c r="G5" s="379"/>
      <c r="H5" s="379"/>
    </row>
    <row r="6" spans="1:10" x14ac:dyDescent="0.2">
      <c r="B6" s="245"/>
    </row>
    <row r="7" spans="1:10" x14ac:dyDescent="0.2">
      <c r="A7" s="307" t="s">
        <v>254</v>
      </c>
      <c r="B7" s="381">
        <f>FACESHEET!C13</f>
        <v>0</v>
      </c>
      <c r="C7" s="403"/>
      <c r="D7" s="316"/>
      <c r="E7" s="316"/>
      <c r="F7" s="329" t="s">
        <v>338</v>
      </c>
    </row>
    <row r="8" spans="1:10" x14ac:dyDescent="0.2">
      <c r="A8" s="307" t="s">
        <v>302</v>
      </c>
      <c r="B8" s="384">
        <f>+FACESHEET!A20</f>
        <v>0</v>
      </c>
      <c r="C8" s="386"/>
      <c r="D8" s="317"/>
      <c r="E8" s="317"/>
      <c r="F8" s="329" t="s">
        <v>255</v>
      </c>
      <c r="G8" s="390">
        <f>+FACESHEET!E17</f>
        <v>0</v>
      </c>
      <c r="H8" s="391"/>
    </row>
    <row r="9" spans="1:10" x14ac:dyDescent="0.2">
      <c r="A9" s="308" t="s">
        <v>256</v>
      </c>
      <c r="B9" s="387">
        <f>+FACESHEET!D20</f>
        <v>0</v>
      </c>
      <c r="C9" s="389"/>
      <c r="D9" s="318"/>
      <c r="E9" s="318"/>
      <c r="F9" s="329" t="s">
        <v>257</v>
      </c>
      <c r="G9" s="390">
        <f>+FACESHEET!H17</f>
        <v>0</v>
      </c>
      <c r="H9" s="391"/>
    </row>
    <row r="10" spans="1:10" x14ac:dyDescent="0.2">
      <c r="A10" s="15"/>
      <c r="B10" s="15"/>
      <c r="C10" s="15"/>
      <c r="D10" s="15"/>
      <c r="E10" s="15"/>
      <c r="F10" s="15"/>
      <c r="G10" s="90"/>
      <c r="H10" s="87"/>
      <c r="I10" s="3"/>
      <c r="J10" s="3"/>
    </row>
    <row r="11" spans="1:10" x14ac:dyDescent="0.2">
      <c r="A11" s="3"/>
      <c r="B11" s="3"/>
      <c r="C11" s="3"/>
      <c r="D11" s="3"/>
      <c r="E11" s="3"/>
      <c r="F11" s="3"/>
      <c r="G11" s="3"/>
      <c r="H11" s="3"/>
      <c r="I11" s="3"/>
      <c r="J11" s="3"/>
    </row>
    <row r="12" spans="1:10" s="1" customFormat="1" x14ac:dyDescent="0.2">
      <c r="B12" s="8"/>
      <c r="C12" s="104"/>
      <c r="D12" s="104"/>
      <c r="E12" s="104"/>
      <c r="F12" s="104"/>
      <c r="G12" s="16"/>
      <c r="H12" s="260"/>
    </row>
    <row r="13" spans="1:10" s="1" customFormat="1" x14ac:dyDescent="0.2">
      <c r="B13" s="6"/>
      <c r="C13" s="105"/>
      <c r="D13" s="3"/>
      <c r="E13" s="105"/>
      <c r="F13" s="105"/>
      <c r="G13" s="30" t="s">
        <v>151</v>
      </c>
      <c r="H13" s="30" t="s">
        <v>152</v>
      </c>
    </row>
    <row r="14" spans="1:10" x14ac:dyDescent="0.2">
      <c r="B14" s="7"/>
      <c r="C14" s="15"/>
      <c r="D14" s="106" t="s">
        <v>40</v>
      </c>
      <c r="E14" s="15"/>
      <c r="F14" s="15"/>
      <c r="G14" s="31" t="s">
        <v>41</v>
      </c>
      <c r="H14" s="31" t="s">
        <v>57</v>
      </c>
    </row>
    <row r="15" spans="1:10" x14ac:dyDescent="0.2">
      <c r="B15" s="3"/>
      <c r="C15" s="3"/>
      <c r="D15" s="3"/>
      <c r="E15" s="3"/>
      <c r="F15" s="3"/>
      <c r="G15" s="16"/>
      <c r="H15" s="16"/>
    </row>
    <row r="16" spans="1:10" x14ac:dyDescent="0.2">
      <c r="B16" s="1" t="s">
        <v>153</v>
      </c>
      <c r="G16" s="21"/>
      <c r="H16" s="21"/>
    </row>
    <row r="17" spans="2:8" x14ac:dyDescent="0.2">
      <c r="B17" s="1" t="s">
        <v>154</v>
      </c>
      <c r="G17" s="113"/>
      <c r="H17" s="113"/>
    </row>
    <row r="18" spans="2:8" x14ac:dyDescent="0.2">
      <c r="B18" s="1"/>
      <c r="G18" s="13"/>
      <c r="H18" s="11"/>
    </row>
    <row r="19" spans="2:8" x14ac:dyDescent="0.2">
      <c r="B19" s="1" t="s">
        <v>155</v>
      </c>
      <c r="G19" s="13"/>
      <c r="H19" s="14"/>
    </row>
    <row r="20" spans="2:8" x14ac:dyDescent="0.2">
      <c r="B20" s="1" t="s">
        <v>228</v>
      </c>
      <c r="G20" s="115"/>
      <c r="H20" s="116"/>
    </row>
    <row r="21" spans="2:8" x14ac:dyDescent="0.2">
      <c r="B21" s="1"/>
      <c r="G21" s="10"/>
      <c r="H21" s="10">
        <v>0</v>
      </c>
    </row>
    <row r="22" spans="2:8" x14ac:dyDescent="0.2">
      <c r="B22" s="1" t="s">
        <v>156</v>
      </c>
      <c r="G22" s="13"/>
      <c r="H22" s="13"/>
    </row>
    <row r="23" spans="2:8" x14ac:dyDescent="0.2">
      <c r="B23" s="1" t="s">
        <v>157</v>
      </c>
      <c r="G23" s="24">
        <f>ROUND((G17*G20),0)</f>
        <v>0</v>
      </c>
      <c r="H23" s="24">
        <f>ROUND((H17*H20),0)</f>
        <v>0</v>
      </c>
    </row>
    <row r="24" spans="2:8" x14ac:dyDescent="0.2">
      <c r="B24" s="1"/>
      <c r="G24" s="68"/>
      <c r="H24" s="10"/>
    </row>
    <row r="25" spans="2:8" x14ac:dyDescent="0.2">
      <c r="B25" s="1" t="s">
        <v>158</v>
      </c>
      <c r="G25" s="68"/>
      <c r="H25" s="13"/>
    </row>
    <row r="26" spans="2:8" x14ac:dyDescent="0.2">
      <c r="B26" s="1" t="s">
        <v>159</v>
      </c>
      <c r="G26" s="68"/>
      <c r="H26" s="13"/>
    </row>
    <row r="27" spans="2:8" x14ac:dyDescent="0.2">
      <c r="B27" s="1" t="s">
        <v>317</v>
      </c>
      <c r="G27" s="68"/>
      <c r="H27" s="24">
        <f>SUM(G23:H23)</f>
        <v>0</v>
      </c>
    </row>
    <row r="28" spans="2:8" x14ac:dyDescent="0.2">
      <c r="B28" s="1"/>
    </row>
    <row r="29" spans="2:8" x14ac:dyDescent="0.2">
      <c r="B29" s="1"/>
    </row>
    <row r="30" spans="2:8" x14ac:dyDescent="0.2">
      <c r="B30" s="1"/>
    </row>
    <row r="31" spans="2:8" x14ac:dyDescent="0.2">
      <c r="B31" s="1"/>
    </row>
    <row r="42" spans="1:9" x14ac:dyDescent="0.2">
      <c r="A42" s="1" t="str">
        <f>FACESHEET!A58</f>
        <v>DHB-HB RHC (10/2018)</v>
      </c>
    </row>
    <row r="43" spans="1:9" x14ac:dyDescent="0.2">
      <c r="A43" s="1" t="s">
        <v>39</v>
      </c>
    </row>
    <row r="44" spans="1:9" x14ac:dyDescent="0.2">
      <c r="A44" s="380" t="s">
        <v>170</v>
      </c>
      <c r="B44" s="380"/>
      <c r="C44" s="380"/>
      <c r="D44" s="380"/>
      <c r="E44" s="380"/>
      <c r="F44" s="380"/>
      <c r="G44" s="380"/>
      <c r="H44" s="380"/>
      <c r="I44" s="70"/>
    </row>
  </sheetData>
  <sheetProtection algorithmName="SHA-512" hashValue="3DnODpducoXkIL59cf2cx5tQ+sY4cqZRttoTbdjEAUOcC8noKkBw0rqIragG8xd6bNwJ+ruAjmpLmKDMBN7/sg==" saltValue="rw3cE9vVCnG2Lbk3esh4EA==" spinCount="100000" sheet="1" selectLockedCells="1"/>
  <mergeCells count="9">
    <mergeCell ref="B9:C9"/>
    <mergeCell ref="G9:H9"/>
    <mergeCell ref="A44:H44"/>
    <mergeCell ref="A3:H3"/>
    <mergeCell ref="A4:H4"/>
    <mergeCell ref="A5:H5"/>
    <mergeCell ref="B7:C7"/>
    <mergeCell ref="B8:C8"/>
    <mergeCell ref="G8:H8"/>
  </mergeCells>
  <phoneticPr fontId="11" type="noConversion"/>
  <pageMargins left="0.75" right="0.25" top="0.5" bottom="0.5" header="0.25" footer="0.25"/>
  <pageSetup scale="90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48"/>
  <sheetViews>
    <sheetView showGridLines="0" showZeros="0" zoomScaleNormal="100" workbookViewId="0">
      <selection activeCell="G27" sqref="G27"/>
    </sheetView>
  </sheetViews>
  <sheetFormatPr defaultColWidth="9.140625" defaultRowHeight="12.75" x14ac:dyDescent="0.2"/>
  <cols>
    <col min="1" max="1" width="14.28515625" style="155" customWidth="1"/>
    <col min="2" max="2" width="12.42578125" style="155" customWidth="1"/>
    <col min="3" max="4" width="7.7109375" style="155" customWidth="1"/>
    <col min="5" max="5" width="12.28515625" style="155" customWidth="1"/>
    <col min="6" max="6" width="10.5703125" style="155" customWidth="1"/>
    <col min="7" max="7" width="14" style="155" customWidth="1"/>
    <col min="8" max="8" width="17.85546875" style="155" bestFit="1" customWidth="1"/>
    <col min="9" max="16384" width="9.140625" style="155"/>
  </cols>
  <sheetData>
    <row r="1" spans="1:8" x14ac:dyDescent="0.2">
      <c r="A1" s="187" t="str">
        <f>+'DHB-HB8'!A1</f>
        <v>RUN DATE</v>
      </c>
      <c r="B1" s="319">
        <f ca="1">+'DHB-HB8'!B1</f>
        <v>43417</v>
      </c>
      <c r="H1" s="170" t="s">
        <v>318</v>
      </c>
    </row>
    <row r="2" spans="1:8" x14ac:dyDescent="0.2">
      <c r="H2" s="170"/>
    </row>
    <row r="3" spans="1:8" customFormat="1" ht="15" customHeight="1" x14ac:dyDescent="0.2">
      <c r="A3" s="379" t="s">
        <v>251</v>
      </c>
      <c r="B3" s="379"/>
      <c r="C3" s="379"/>
      <c r="D3" s="379"/>
      <c r="E3" s="379"/>
      <c r="F3" s="379"/>
      <c r="G3" s="379"/>
      <c r="H3" s="379"/>
    </row>
    <row r="4" spans="1:8" customFormat="1" ht="15" customHeight="1" x14ac:dyDescent="0.2">
      <c r="A4" s="379" t="s">
        <v>339</v>
      </c>
      <c r="B4" s="379"/>
      <c r="C4" s="379"/>
      <c r="D4" s="379"/>
      <c r="E4" s="379"/>
      <c r="F4" s="379"/>
      <c r="G4" s="379"/>
      <c r="H4" s="379"/>
    </row>
    <row r="5" spans="1:8" x14ac:dyDescent="0.2">
      <c r="A5" s="405" t="s">
        <v>350</v>
      </c>
      <c r="B5" s="405"/>
      <c r="C5" s="405"/>
      <c r="D5" s="405"/>
      <c r="E5" s="405"/>
      <c r="F5" s="405"/>
      <c r="G5" s="405"/>
      <c r="H5" s="405"/>
    </row>
    <row r="6" spans="1:8" x14ac:dyDescent="0.2">
      <c r="A6" s="225"/>
      <c r="B6" s="244"/>
    </row>
    <row r="7" spans="1:8" customFormat="1" x14ac:dyDescent="0.2">
      <c r="A7" s="307" t="s">
        <v>254</v>
      </c>
      <c r="B7" s="381">
        <f>FACESHEET!C13</f>
        <v>0</v>
      </c>
      <c r="C7" s="403"/>
      <c r="D7" s="316"/>
      <c r="E7" s="316"/>
      <c r="F7" s="329" t="s">
        <v>338</v>
      </c>
    </row>
    <row r="8" spans="1:8" customFormat="1" x14ac:dyDescent="0.2">
      <c r="A8" s="307" t="s">
        <v>302</v>
      </c>
      <c r="B8" s="384">
        <f>+FACESHEET!A20</f>
        <v>0</v>
      </c>
      <c r="C8" s="386"/>
      <c r="D8" s="317"/>
      <c r="E8" s="317"/>
      <c r="F8" s="329" t="s">
        <v>255</v>
      </c>
      <c r="G8" s="390">
        <f>+FACESHEET!E17</f>
        <v>0</v>
      </c>
      <c r="H8" s="391"/>
    </row>
    <row r="9" spans="1:8" customFormat="1" x14ac:dyDescent="0.2">
      <c r="A9" s="308" t="s">
        <v>256</v>
      </c>
      <c r="B9" s="387">
        <f>+FACESHEET!D20</f>
        <v>0</v>
      </c>
      <c r="C9" s="389"/>
      <c r="D9" s="318"/>
      <c r="E9" s="318"/>
      <c r="F9" s="329" t="s">
        <v>257</v>
      </c>
      <c r="G9" s="390">
        <f>+FACESHEET!H17</f>
        <v>0</v>
      </c>
      <c r="H9" s="391"/>
    </row>
    <row r="10" spans="1:8" x14ac:dyDescent="0.2">
      <c r="A10" s="173"/>
      <c r="B10" s="173"/>
      <c r="C10" s="173"/>
      <c r="D10" s="174"/>
      <c r="E10" s="173"/>
      <c r="F10" s="173"/>
      <c r="G10" s="173"/>
      <c r="H10" s="173"/>
    </row>
    <row r="11" spans="1:8" x14ac:dyDescent="0.2">
      <c r="A11" s="309" t="str">
        <f>IF(FACESHEET!J5="X","PER FACESHEET MEDICAID REIMBURSEMENT STATUS","")</f>
        <v/>
      </c>
      <c r="B11" s="172"/>
      <c r="C11" s="172"/>
      <c r="D11" s="172"/>
      <c r="E11" s="172"/>
    </row>
    <row r="12" spans="1:8" x14ac:dyDescent="0.2">
      <c r="A12" s="309" t="str">
        <f>IF(FACESHEET!J5="X", "THIS SCHEDULE NOT APPLICABLE. SEE DHB-HB10.","")</f>
        <v/>
      </c>
      <c r="B12" s="172"/>
      <c r="C12" s="172"/>
      <c r="D12" s="172"/>
      <c r="E12" s="172"/>
      <c r="F12" s="326" t="s">
        <v>258</v>
      </c>
    </row>
    <row r="13" spans="1:8" x14ac:dyDescent="0.2">
      <c r="F13" s="325" t="s">
        <v>107</v>
      </c>
    </row>
    <row r="14" spans="1:8" x14ac:dyDescent="0.2">
      <c r="F14" s="175"/>
      <c r="G14" s="176"/>
      <c r="H14" s="171"/>
    </row>
    <row r="15" spans="1:8" x14ac:dyDescent="0.2">
      <c r="A15" s="155" t="s">
        <v>162</v>
      </c>
      <c r="F15" s="327">
        <f>'DHA-HB3'!H32</f>
        <v>0</v>
      </c>
      <c r="G15" s="177"/>
      <c r="H15" s="171"/>
    </row>
    <row r="16" spans="1:8" x14ac:dyDescent="0.2">
      <c r="F16" s="178"/>
      <c r="G16" s="177"/>
      <c r="H16" s="171"/>
    </row>
    <row r="17" spans="1:8" x14ac:dyDescent="0.2">
      <c r="A17" s="155" t="s">
        <v>163</v>
      </c>
      <c r="F17" s="327">
        <f>'DHB-HB5'!D19</f>
        <v>0</v>
      </c>
      <c r="G17" s="177"/>
      <c r="H17" s="171"/>
    </row>
    <row r="18" spans="1:8" x14ac:dyDescent="0.2">
      <c r="F18" s="178"/>
      <c r="G18" s="177"/>
      <c r="H18" s="171"/>
    </row>
    <row r="19" spans="1:8" x14ac:dyDescent="0.2">
      <c r="A19" s="155" t="s">
        <v>164</v>
      </c>
      <c r="F19" s="327">
        <f>'DHB-HB5'!D21</f>
        <v>0</v>
      </c>
      <c r="G19" s="177"/>
      <c r="H19" s="171"/>
    </row>
    <row r="20" spans="1:8" x14ac:dyDescent="0.2">
      <c r="F20" s="178"/>
      <c r="G20" s="177"/>
      <c r="H20" s="171"/>
    </row>
    <row r="21" spans="1:8" x14ac:dyDescent="0.2">
      <c r="A21" s="155" t="s">
        <v>165</v>
      </c>
      <c r="F21" s="327">
        <f>'DHB-HB5'!D25</f>
        <v>0</v>
      </c>
      <c r="G21" s="177"/>
      <c r="H21" s="171"/>
    </row>
    <row r="22" spans="1:8" x14ac:dyDescent="0.2">
      <c r="F22" s="175"/>
      <c r="G22" s="177"/>
      <c r="H22" s="171"/>
    </row>
    <row r="23" spans="1:8" x14ac:dyDescent="0.2">
      <c r="A23" s="155" t="s">
        <v>166</v>
      </c>
      <c r="F23" s="152"/>
      <c r="G23" s="179"/>
      <c r="H23" s="171"/>
    </row>
    <row r="24" spans="1:8" x14ac:dyDescent="0.2">
      <c r="G24" s="175"/>
      <c r="H24" s="171"/>
    </row>
    <row r="25" spans="1:8" x14ac:dyDescent="0.2">
      <c r="A25" s="155" t="s">
        <v>167</v>
      </c>
      <c r="G25" s="180">
        <f>SUM(F15:F23)</f>
        <v>0</v>
      </c>
      <c r="H25" s="171"/>
    </row>
    <row r="26" spans="1:8" x14ac:dyDescent="0.2">
      <c r="G26" s="181"/>
      <c r="H26" s="171"/>
    </row>
    <row r="27" spans="1:8" x14ac:dyDescent="0.2">
      <c r="A27" s="155" t="s">
        <v>168</v>
      </c>
      <c r="G27" s="248"/>
      <c r="H27" s="171"/>
    </row>
    <row r="28" spans="1:8" x14ac:dyDescent="0.2">
      <c r="G28" s="182"/>
      <c r="H28" s="171"/>
    </row>
    <row r="29" spans="1:8" x14ac:dyDescent="0.2">
      <c r="A29" s="155" t="s">
        <v>196</v>
      </c>
      <c r="G29" s="180">
        <f>G25*G27</f>
        <v>0</v>
      </c>
      <c r="H29" s="171"/>
    </row>
    <row r="30" spans="1:8" x14ac:dyDescent="0.2">
      <c r="G30" s="182"/>
      <c r="H30" s="156" t="s">
        <v>319</v>
      </c>
    </row>
    <row r="31" spans="1:8" x14ac:dyDescent="0.2">
      <c r="A31" s="273" t="s">
        <v>321</v>
      </c>
      <c r="G31" s="183">
        <f>'DHB-HB5'!E37+'DHB-HB5'!E43</f>
        <v>0</v>
      </c>
      <c r="H31" s="156" t="s">
        <v>320</v>
      </c>
    </row>
    <row r="32" spans="1:8" x14ac:dyDescent="0.2">
      <c r="G32" s="184"/>
      <c r="H32" s="171"/>
    </row>
    <row r="33" spans="1:8" x14ac:dyDescent="0.2">
      <c r="A33" s="155" t="s">
        <v>225</v>
      </c>
      <c r="G33" s="183">
        <f>IF(G31&gt;G29,G31,G29)</f>
        <v>0</v>
      </c>
      <c r="H33" s="185" t="str">
        <f>IF(G33=G31,"Cost Settlement","PPS")</f>
        <v>Cost Settlement</v>
      </c>
    </row>
    <row r="34" spans="1:8" x14ac:dyDescent="0.2">
      <c r="G34" s="184"/>
      <c r="H34" s="171"/>
    </row>
    <row r="35" spans="1:8" x14ac:dyDescent="0.2">
      <c r="A35" s="155" t="s">
        <v>226</v>
      </c>
      <c r="G35" s="183">
        <f>'DHB-HB6'!D37</f>
        <v>0</v>
      </c>
      <c r="H35" s="186" t="s">
        <v>310</v>
      </c>
    </row>
    <row r="36" spans="1:8" x14ac:dyDescent="0.2">
      <c r="G36" s="184"/>
      <c r="H36" s="187"/>
    </row>
    <row r="37" spans="1:8" x14ac:dyDescent="0.2">
      <c r="A37" s="155" t="s">
        <v>227</v>
      </c>
      <c r="G37" s="183">
        <f>ROUND((G33-G35),0)</f>
        <v>0</v>
      </c>
      <c r="H37" s="187"/>
    </row>
    <row r="39" spans="1:8" x14ac:dyDescent="0.2">
      <c r="A39" s="1" t="s">
        <v>120</v>
      </c>
    </row>
    <row r="42" spans="1:8" x14ac:dyDescent="0.2">
      <c r="A42" s="155" t="s">
        <v>169</v>
      </c>
    </row>
    <row r="43" spans="1:8" x14ac:dyDescent="0.2">
      <c r="A43" s="187"/>
    </row>
    <row r="44" spans="1:8" x14ac:dyDescent="0.2">
      <c r="A44" s="187"/>
    </row>
    <row r="45" spans="1:8" x14ac:dyDescent="0.2">
      <c r="A45" s="187"/>
    </row>
    <row r="46" spans="1:8" x14ac:dyDescent="0.2">
      <c r="A46" s="1" t="str">
        <f>FACESHEET!A58</f>
        <v>DHB-HB RHC (10/2018)</v>
      </c>
    </row>
    <row r="47" spans="1:8" x14ac:dyDescent="0.2">
      <c r="A47" s="1" t="s">
        <v>39</v>
      </c>
    </row>
    <row r="48" spans="1:8" x14ac:dyDescent="0.2">
      <c r="A48" s="404" t="s">
        <v>272</v>
      </c>
      <c r="B48" s="404"/>
      <c r="C48" s="404"/>
      <c r="D48" s="404"/>
      <c r="E48" s="404"/>
      <c r="F48" s="404"/>
      <c r="G48" s="404"/>
      <c r="H48" s="404"/>
    </row>
  </sheetData>
  <sheetProtection algorithmName="SHA-512" hashValue="PcHj2NcKh4k6svXdZRv4w/OoV5vdGbKgfxwQH74KX4uVmaDmcEJKq7C8VzDT5w6pmjA5nqI22+mpInYQLFCRzg==" saltValue="cWncAgB/UyIn3B+rmaORiA==" spinCount="100000" sheet="1" selectLockedCells="1"/>
  <mergeCells count="9">
    <mergeCell ref="B9:C9"/>
    <mergeCell ref="G9:H9"/>
    <mergeCell ref="A48:H48"/>
    <mergeCell ref="A3:H3"/>
    <mergeCell ref="A4:H4"/>
    <mergeCell ref="A5:H5"/>
    <mergeCell ref="B7:C7"/>
    <mergeCell ref="B8:C8"/>
    <mergeCell ref="G8:H8"/>
  </mergeCells>
  <phoneticPr fontId="11" type="noConversion"/>
  <pageMargins left="0.75" right="0.25" top="0.5" bottom="0.5" header="0.25" footer="0.25"/>
  <pageSetup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BA8751-F7C5-424F-B72D-DDE11B12F56F}">
  <dimension ref="A1:K50"/>
  <sheetViews>
    <sheetView showGridLines="0" showZeros="0" zoomScaleNormal="100" workbookViewId="0">
      <selection activeCell="G27" sqref="G27"/>
    </sheetView>
  </sheetViews>
  <sheetFormatPr defaultRowHeight="12.75" x14ac:dyDescent="0.2"/>
  <cols>
    <col min="1" max="1" width="15.140625" style="155" customWidth="1"/>
    <col min="2" max="2" width="10.7109375" style="155" customWidth="1"/>
    <col min="3" max="6" width="9.7109375" style="155" customWidth="1"/>
    <col min="7" max="7" width="14.7109375" style="155" customWidth="1"/>
    <col min="8" max="8" width="16.7109375" style="155" customWidth="1"/>
    <col min="9" max="256" width="9.140625" style="155"/>
    <col min="257" max="257" width="10.28515625" style="155" customWidth="1"/>
    <col min="258" max="258" width="11.7109375" style="155" customWidth="1"/>
    <col min="259" max="260" width="7.7109375" style="155" customWidth="1"/>
    <col min="261" max="261" width="9.140625" style="155"/>
    <col min="262" max="262" width="9.28515625" style="155" customWidth="1"/>
    <col min="263" max="263" width="14" style="155" customWidth="1"/>
    <col min="264" max="264" width="12.7109375" style="155" customWidth="1"/>
    <col min="265" max="512" width="9.140625" style="155"/>
    <col min="513" max="513" width="10.28515625" style="155" customWidth="1"/>
    <col min="514" max="514" width="11.7109375" style="155" customWidth="1"/>
    <col min="515" max="516" width="7.7109375" style="155" customWidth="1"/>
    <col min="517" max="517" width="9.140625" style="155"/>
    <col min="518" max="518" width="9.28515625" style="155" customWidth="1"/>
    <col min="519" max="519" width="14" style="155" customWidth="1"/>
    <col min="520" max="520" width="12.7109375" style="155" customWidth="1"/>
    <col min="521" max="768" width="9.140625" style="155"/>
    <col min="769" max="769" width="10.28515625" style="155" customWidth="1"/>
    <col min="770" max="770" width="11.7109375" style="155" customWidth="1"/>
    <col min="771" max="772" width="7.7109375" style="155" customWidth="1"/>
    <col min="773" max="773" width="9.140625" style="155"/>
    <col min="774" max="774" width="9.28515625" style="155" customWidth="1"/>
    <col min="775" max="775" width="14" style="155" customWidth="1"/>
    <col min="776" max="776" width="12.7109375" style="155" customWidth="1"/>
    <col min="777" max="1024" width="9.140625" style="155"/>
    <col min="1025" max="1025" width="10.28515625" style="155" customWidth="1"/>
    <col min="1026" max="1026" width="11.7109375" style="155" customWidth="1"/>
    <col min="1027" max="1028" width="7.7109375" style="155" customWidth="1"/>
    <col min="1029" max="1029" width="9.140625" style="155"/>
    <col min="1030" max="1030" width="9.28515625" style="155" customWidth="1"/>
    <col min="1031" max="1031" width="14" style="155" customWidth="1"/>
    <col min="1032" max="1032" width="12.7109375" style="155" customWidth="1"/>
    <col min="1033" max="1280" width="9.140625" style="155"/>
    <col min="1281" max="1281" width="10.28515625" style="155" customWidth="1"/>
    <col min="1282" max="1282" width="11.7109375" style="155" customWidth="1"/>
    <col min="1283" max="1284" width="7.7109375" style="155" customWidth="1"/>
    <col min="1285" max="1285" width="9.140625" style="155"/>
    <col min="1286" max="1286" width="9.28515625" style="155" customWidth="1"/>
    <col min="1287" max="1287" width="14" style="155" customWidth="1"/>
    <col min="1288" max="1288" width="12.7109375" style="155" customWidth="1"/>
    <col min="1289" max="1536" width="9.140625" style="155"/>
    <col min="1537" max="1537" width="10.28515625" style="155" customWidth="1"/>
    <col min="1538" max="1538" width="11.7109375" style="155" customWidth="1"/>
    <col min="1539" max="1540" width="7.7109375" style="155" customWidth="1"/>
    <col min="1541" max="1541" width="9.140625" style="155"/>
    <col min="1542" max="1542" width="9.28515625" style="155" customWidth="1"/>
    <col min="1543" max="1543" width="14" style="155" customWidth="1"/>
    <col min="1544" max="1544" width="12.7109375" style="155" customWidth="1"/>
    <col min="1545" max="1792" width="9.140625" style="155"/>
    <col min="1793" max="1793" width="10.28515625" style="155" customWidth="1"/>
    <col min="1794" max="1794" width="11.7109375" style="155" customWidth="1"/>
    <col min="1795" max="1796" width="7.7109375" style="155" customWidth="1"/>
    <col min="1797" max="1797" width="9.140625" style="155"/>
    <col min="1798" max="1798" width="9.28515625" style="155" customWidth="1"/>
    <col min="1799" max="1799" width="14" style="155" customWidth="1"/>
    <col min="1800" max="1800" width="12.7109375" style="155" customWidth="1"/>
    <col min="1801" max="2048" width="9.140625" style="155"/>
    <col min="2049" max="2049" width="10.28515625" style="155" customWidth="1"/>
    <col min="2050" max="2050" width="11.7109375" style="155" customWidth="1"/>
    <col min="2051" max="2052" width="7.7109375" style="155" customWidth="1"/>
    <col min="2053" max="2053" width="9.140625" style="155"/>
    <col min="2054" max="2054" width="9.28515625" style="155" customWidth="1"/>
    <col min="2055" max="2055" width="14" style="155" customWidth="1"/>
    <col min="2056" max="2056" width="12.7109375" style="155" customWidth="1"/>
    <col min="2057" max="2304" width="9.140625" style="155"/>
    <col min="2305" max="2305" width="10.28515625" style="155" customWidth="1"/>
    <col min="2306" max="2306" width="11.7109375" style="155" customWidth="1"/>
    <col min="2307" max="2308" width="7.7109375" style="155" customWidth="1"/>
    <col min="2309" max="2309" width="9.140625" style="155"/>
    <col min="2310" max="2310" width="9.28515625" style="155" customWidth="1"/>
    <col min="2311" max="2311" width="14" style="155" customWidth="1"/>
    <col min="2312" max="2312" width="12.7109375" style="155" customWidth="1"/>
    <col min="2313" max="2560" width="9.140625" style="155"/>
    <col min="2561" max="2561" width="10.28515625" style="155" customWidth="1"/>
    <col min="2562" max="2562" width="11.7109375" style="155" customWidth="1"/>
    <col min="2563" max="2564" width="7.7109375" style="155" customWidth="1"/>
    <col min="2565" max="2565" width="9.140625" style="155"/>
    <col min="2566" max="2566" width="9.28515625" style="155" customWidth="1"/>
    <col min="2567" max="2567" width="14" style="155" customWidth="1"/>
    <col min="2568" max="2568" width="12.7109375" style="155" customWidth="1"/>
    <col min="2569" max="2816" width="9.140625" style="155"/>
    <col min="2817" max="2817" width="10.28515625" style="155" customWidth="1"/>
    <col min="2818" max="2818" width="11.7109375" style="155" customWidth="1"/>
    <col min="2819" max="2820" width="7.7109375" style="155" customWidth="1"/>
    <col min="2821" max="2821" width="9.140625" style="155"/>
    <col min="2822" max="2822" width="9.28515625" style="155" customWidth="1"/>
    <col min="2823" max="2823" width="14" style="155" customWidth="1"/>
    <col min="2824" max="2824" width="12.7109375" style="155" customWidth="1"/>
    <col min="2825" max="3072" width="9.140625" style="155"/>
    <col min="3073" max="3073" width="10.28515625" style="155" customWidth="1"/>
    <col min="3074" max="3074" width="11.7109375" style="155" customWidth="1"/>
    <col min="3075" max="3076" width="7.7109375" style="155" customWidth="1"/>
    <col min="3077" max="3077" width="9.140625" style="155"/>
    <col min="3078" max="3078" width="9.28515625" style="155" customWidth="1"/>
    <col min="3079" max="3079" width="14" style="155" customWidth="1"/>
    <col min="3080" max="3080" width="12.7109375" style="155" customWidth="1"/>
    <col min="3081" max="3328" width="9.140625" style="155"/>
    <col min="3329" max="3329" width="10.28515625" style="155" customWidth="1"/>
    <col min="3330" max="3330" width="11.7109375" style="155" customWidth="1"/>
    <col min="3331" max="3332" width="7.7109375" style="155" customWidth="1"/>
    <col min="3333" max="3333" width="9.140625" style="155"/>
    <col min="3334" max="3334" width="9.28515625" style="155" customWidth="1"/>
    <col min="3335" max="3335" width="14" style="155" customWidth="1"/>
    <col min="3336" max="3336" width="12.7109375" style="155" customWidth="1"/>
    <col min="3337" max="3584" width="9.140625" style="155"/>
    <col min="3585" max="3585" width="10.28515625" style="155" customWidth="1"/>
    <col min="3586" max="3586" width="11.7109375" style="155" customWidth="1"/>
    <col min="3587" max="3588" width="7.7109375" style="155" customWidth="1"/>
    <col min="3589" max="3589" width="9.140625" style="155"/>
    <col min="3590" max="3590" width="9.28515625" style="155" customWidth="1"/>
    <col min="3591" max="3591" width="14" style="155" customWidth="1"/>
    <col min="3592" max="3592" width="12.7109375" style="155" customWidth="1"/>
    <col min="3593" max="3840" width="9.140625" style="155"/>
    <col min="3841" max="3841" width="10.28515625" style="155" customWidth="1"/>
    <col min="3842" max="3842" width="11.7109375" style="155" customWidth="1"/>
    <col min="3843" max="3844" width="7.7109375" style="155" customWidth="1"/>
    <col min="3845" max="3845" width="9.140625" style="155"/>
    <col min="3846" max="3846" width="9.28515625" style="155" customWidth="1"/>
    <col min="3847" max="3847" width="14" style="155" customWidth="1"/>
    <col min="3848" max="3848" width="12.7109375" style="155" customWidth="1"/>
    <col min="3849" max="4096" width="9.140625" style="155"/>
    <col min="4097" max="4097" width="10.28515625" style="155" customWidth="1"/>
    <col min="4098" max="4098" width="11.7109375" style="155" customWidth="1"/>
    <col min="4099" max="4100" width="7.7109375" style="155" customWidth="1"/>
    <col min="4101" max="4101" width="9.140625" style="155"/>
    <col min="4102" max="4102" width="9.28515625" style="155" customWidth="1"/>
    <col min="4103" max="4103" width="14" style="155" customWidth="1"/>
    <col min="4104" max="4104" width="12.7109375" style="155" customWidth="1"/>
    <col min="4105" max="4352" width="9.140625" style="155"/>
    <col min="4353" max="4353" width="10.28515625" style="155" customWidth="1"/>
    <col min="4354" max="4354" width="11.7109375" style="155" customWidth="1"/>
    <col min="4355" max="4356" width="7.7109375" style="155" customWidth="1"/>
    <col min="4357" max="4357" width="9.140625" style="155"/>
    <col min="4358" max="4358" width="9.28515625" style="155" customWidth="1"/>
    <col min="4359" max="4359" width="14" style="155" customWidth="1"/>
    <col min="4360" max="4360" width="12.7109375" style="155" customWidth="1"/>
    <col min="4361" max="4608" width="9.140625" style="155"/>
    <col min="4609" max="4609" width="10.28515625" style="155" customWidth="1"/>
    <col min="4610" max="4610" width="11.7109375" style="155" customWidth="1"/>
    <col min="4611" max="4612" width="7.7109375" style="155" customWidth="1"/>
    <col min="4613" max="4613" width="9.140625" style="155"/>
    <col min="4614" max="4614" width="9.28515625" style="155" customWidth="1"/>
    <col min="4615" max="4615" width="14" style="155" customWidth="1"/>
    <col min="4616" max="4616" width="12.7109375" style="155" customWidth="1"/>
    <col min="4617" max="4864" width="9.140625" style="155"/>
    <col min="4865" max="4865" width="10.28515625" style="155" customWidth="1"/>
    <col min="4866" max="4866" width="11.7109375" style="155" customWidth="1"/>
    <col min="4867" max="4868" width="7.7109375" style="155" customWidth="1"/>
    <col min="4869" max="4869" width="9.140625" style="155"/>
    <col min="4870" max="4870" width="9.28515625" style="155" customWidth="1"/>
    <col min="4871" max="4871" width="14" style="155" customWidth="1"/>
    <col min="4872" max="4872" width="12.7109375" style="155" customWidth="1"/>
    <col min="4873" max="5120" width="9.140625" style="155"/>
    <col min="5121" max="5121" width="10.28515625" style="155" customWidth="1"/>
    <col min="5122" max="5122" width="11.7109375" style="155" customWidth="1"/>
    <col min="5123" max="5124" width="7.7109375" style="155" customWidth="1"/>
    <col min="5125" max="5125" width="9.140625" style="155"/>
    <col min="5126" max="5126" width="9.28515625" style="155" customWidth="1"/>
    <col min="5127" max="5127" width="14" style="155" customWidth="1"/>
    <col min="5128" max="5128" width="12.7109375" style="155" customWidth="1"/>
    <col min="5129" max="5376" width="9.140625" style="155"/>
    <col min="5377" max="5377" width="10.28515625" style="155" customWidth="1"/>
    <col min="5378" max="5378" width="11.7109375" style="155" customWidth="1"/>
    <col min="5379" max="5380" width="7.7109375" style="155" customWidth="1"/>
    <col min="5381" max="5381" width="9.140625" style="155"/>
    <col min="5382" max="5382" width="9.28515625" style="155" customWidth="1"/>
    <col min="5383" max="5383" width="14" style="155" customWidth="1"/>
    <col min="5384" max="5384" width="12.7109375" style="155" customWidth="1"/>
    <col min="5385" max="5632" width="9.140625" style="155"/>
    <col min="5633" max="5633" width="10.28515625" style="155" customWidth="1"/>
    <col min="5634" max="5634" width="11.7109375" style="155" customWidth="1"/>
    <col min="5635" max="5636" width="7.7109375" style="155" customWidth="1"/>
    <col min="5637" max="5637" width="9.140625" style="155"/>
    <col min="5638" max="5638" width="9.28515625" style="155" customWidth="1"/>
    <col min="5639" max="5639" width="14" style="155" customWidth="1"/>
    <col min="5640" max="5640" width="12.7109375" style="155" customWidth="1"/>
    <col min="5641" max="5888" width="9.140625" style="155"/>
    <col min="5889" max="5889" width="10.28515625" style="155" customWidth="1"/>
    <col min="5890" max="5890" width="11.7109375" style="155" customWidth="1"/>
    <col min="5891" max="5892" width="7.7109375" style="155" customWidth="1"/>
    <col min="5893" max="5893" width="9.140625" style="155"/>
    <col min="5894" max="5894" width="9.28515625" style="155" customWidth="1"/>
    <col min="5895" max="5895" width="14" style="155" customWidth="1"/>
    <col min="5896" max="5896" width="12.7109375" style="155" customWidth="1"/>
    <col min="5897" max="6144" width="9.140625" style="155"/>
    <col min="6145" max="6145" width="10.28515625" style="155" customWidth="1"/>
    <col min="6146" max="6146" width="11.7109375" style="155" customWidth="1"/>
    <col min="6147" max="6148" width="7.7109375" style="155" customWidth="1"/>
    <col min="6149" max="6149" width="9.140625" style="155"/>
    <col min="6150" max="6150" width="9.28515625" style="155" customWidth="1"/>
    <col min="6151" max="6151" width="14" style="155" customWidth="1"/>
    <col min="6152" max="6152" width="12.7109375" style="155" customWidth="1"/>
    <col min="6153" max="6400" width="9.140625" style="155"/>
    <col min="6401" max="6401" width="10.28515625" style="155" customWidth="1"/>
    <col min="6402" max="6402" width="11.7109375" style="155" customWidth="1"/>
    <col min="6403" max="6404" width="7.7109375" style="155" customWidth="1"/>
    <col min="6405" max="6405" width="9.140625" style="155"/>
    <col min="6406" max="6406" width="9.28515625" style="155" customWidth="1"/>
    <col min="6407" max="6407" width="14" style="155" customWidth="1"/>
    <col min="6408" max="6408" width="12.7109375" style="155" customWidth="1"/>
    <col min="6409" max="6656" width="9.140625" style="155"/>
    <col min="6657" max="6657" width="10.28515625" style="155" customWidth="1"/>
    <col min="6658" max="6658" width="11.7109375" style="155" customWidth="1"/>
    <col min="6659" max="6660" width="7.7109375" style="155" customWidth="1"/>
    <col min="6661" max="6661" width="9.140625" style="155"/>
    <col min="6662" max="6662" width="9.28515625" style="155" customWidth="1"/>
    <col min="6663" max="6663" width="14" style="155" customWidth="1"/>
    <col min="6664" max="6664" width="12.7109375" style="155" customWidth="1"/>
    <col min="6665" max="6912" width="9.140625" style="155"/>
    <col min="6913" max="6913" width="10.28515625" style="155" customWidth="1"/>
    <col min="6914" max="6914" width="11.7109375" style="155" customWidth="1"/>
    <col min="6915" max="6916" width="7.7109375" style="155" customWidth="1"/>
    <col min="6917" max="6917" width="9.140625" style="155"/>
    <col min="6918" max="6918" width="9.28515625" style="155" customWidth="1"/>
    <col min="6919" max="6919" width="14" style="155" customWidth="1"/>
    <col min="6920" max="6920" width="12.7109375" style="155" customWidth="1"/>
    <col min="6921" max="7168" width="9.140625" style="155"/>
    <col min="7169" max="7169" width="10.28515625" style="155" customWidth="1"/>
    <col min="7170" max="7170" width="11.7109375" style="155" customWidth="1"/>
    <col min="7171" max="7172" width="7.7109375" style="155" customWidth="1"/>
    <col min="7173" max="7173" width="9.140625" style="155"/>
    <col min="7174" max="7174" width="9.28515625" style="155" customWidth="1"/>
    <col min="7175" max="7175" width="14" style="155" customWidth="1"/>
    <col min="7176" max="7176" width="12.7109375" style="155" customWidth="1"/>
    <col min="7177" max="7424" width="9.140625" style="155"/>
    <col min="7425" max="7425" width="10.28515625" style="155" customWidth="1"/>
    <col min="7426" max="7426" width="11.7109375" style="155" customWidth="1"/>
    <col min="7427" max="7428" width="7.7109375" style="155" customWidth="1"/>
    <col min="7429" max="7429" width="9.140625" style="155"/>
    <col min="7430" max="7430" width="9.28515625" style="155" customWidth="1"/>
    <col min="7431" max="7431" width="14" style="155" customWidth="1"/>
    <col min="7432" max="7432" width="12.7109375" style="155" customWidth="1"/>
    <col min="7433" max="7680" width="9.140625" style="155"/>
    <col min="7681" max="7681" width="10.28515625" style="155" customWidth="1"/>
    <col min="7682" max="7682" width="11.7109375" style="155" customWidth="1"/>
    <col min="7683" max="7684" width="7.7109375" style="155" customWidth="1"/>
    <col min="7685" max="7685" width="9.140625" style="155"/>
    <col min="7686" max="7686" width="9.28515625" style="155" customWidth="1"/>
    <col min="7687" max="7687" width="14" style="155" customWidth="1"/>
    <col min="7688" max="7688" width="12.7109375" style="155" customWidth="1"/>
    <col min="7689" max="7936" width="9.140625" style="155"/>
    <col min="7937" max="7937" width="10.28515625" style="155" customWidth="1"/>
    <col min="7938" max="7938" width="11.7109375" style="155" customWidth="1"/>
    <col min="7939" max="7940" width="7.7109375" style="155" customWidth="1"/>
    <col min="7941" max="7941" width="9.140625" style="155"/>
    <col min="7942" max="7942" width="9.28515625" style="155" customWidth="1"/>
    <col min="7943" max="7943" width="14" style="155" customWidth="1"/>
    <col min="7944" max="7944" width="12.7109375" style="155" customWidth="1"/>
    <col min="7945" max="8192" width="9.140625" style="155"/>
    <col min="8193" max="8193" width="10.28515625" style="155" customWidth="1"/>
    <col min="8194" max="8194" width="11.7109375" style="155" customWidth="1"/>
    <col min="8195" max="8196" width="7.7109375" style="155" customWidth="1"/>
    <col min="8197" max="8197" width="9.140625" style="155"/>
    <col min="8198" max="8198" width="9.28515625" style="155" customWidth="1"/>
    <col min="8199" max="8199" width="14" style="155" customWidth="1"/>
    <col min="8200" max="8200" width="12.7109375" style="155" customWidth="1"/>
    <col min="8201" max="8448" width="9.140625" style="155"/>
    <col min="8449" max="8449" width="10.28515625" style="155" customWidth="1"/>
    <col min="8450" max="8450" width="11.7109375" style="155" customWidth="1"/>
    <col min="8451" max="8452" width="7.7109375" style="155" customWidth="1"/>
    <col min="8453" max="8453" width="9.140625" style="155"/>
    <col min="8454" max="8454" width="9.28515625" style="155" customWidth="1"/>
    <col min="8455" max="8455" width="14" style="155" customWidth="1"/>
    <col min="8456" max="8456" width="12.7109375" style="155" customWidth="1"/>
    <col min="8457" max="8704" width="9.140625" style="155"/>
    <col min="8705" max="8705" width="10.28515625" style="155" customWidth="1"/>
    <col min="8706" max="8706" width="11.7109375" style="155" customWidth="1"/>
    <col min="8707" max="8708" width="7.7109375" style="155" customWidth="1"/>
    <col min="8709" max="8709" width="9.140625" style="155"/>
    <col min="8710" max="8710" width="9.28515625" style="155" customWidth="1"/>
    <col min="8711" max="8711" width="14" style="155" customWidth="1"/>
    <col min="8712" max="8712" width="12.7109375" style="155" customWidth="1"/>
    <col min="8713" max="8960" width="9.140625" style="155"/>
    <col min="8961" max="8961" width="10.28515625" style="155" customWidth="1"/>
    <col min="8962" max="8962" width="11.7109375" style="155" customWidth="1"/>
    <col min="8963" max="8964" width="7.7109375" style="155" customWidth="1"/>
    <col min="8965" max="8965" width="9.140625" style="155"/>
    <col min="8966" max="8966" width="9.28515625" style="155" customWidth="1"/>
    <col min="8967" max="8967" width="14" style="155" customWidth="1"/>
    <col min="8968" max="8968" width="12.7109375" style="155" customWidth="1"/>
    <col min="8969" max="9216" width="9.140625" style="155"/>
    <col min="9217" max="9217" width="10.28515625" style="155" customWidth="1"/>
    <col min="9218" max="9218" width="11.7109375" style="155" customWidth="1"/>
    <col min="9219" max="9220" width="7.7109375" style="155" customWidth="1"/>
    <col min="9221" max="9221" width="9.140625" style="155"/>
    <col min="9222" max="9222" width="9.28515625" style="155" customWidth="1"/>
    <col min="9223" max="9223" width="14" style="155" customWidth="1"/>
    <col min="9224" max="9224" width="12.7109375" style="155" customWidth="1"/>
    <col min="9225" max="9472" width="9.140625" style="155"/>
    <col min="9473" max="9473" width="10.28515625" style="155" customWidth="1"/>
    <col min="9474" max="9474" width="11.7109375" style="155" customWidth="1"/>
    <col min="9475" max="9476" width="7.7109375" style="155" customWidth="1"/>
    <col min="9477" max="9477" width="9.140625" style="155"/>
    <col min="9478" max="9478" width="9.28515625" style="155" customWidth="1"/>
    <col min="9479" max="9479" width="14" style="155" customWidth="1"/>
    <col min="9480" max="9480" width="12.7109375" style="155" customWidth="1"/>
    <col min="9481" max="9728" width="9.140625" style="155"/>
    <col min="9729" max="9729" width="10.28515625" style="155" customWidth="1"/>
    <col min="9730" max="9730" width="11.7109375" style="155" customWidth="1"/>
    <col min="9731" max="9732" width="7.7109375" style="155" customWidth="1"/>
    <col min="9733" max="9733" width="9.140625" style="155"/>
    <col min="9734" max="9734" width="9.28515625" style="155" customWidth="1"/>
    <col min="9735" max="9735" width="14" style="155" customWidth="1"/>
    <col min="9736" max="9736" width="12.7109375" style="155" customWidth="1"/>
    <col min="9737" max="9984" width="9.140625" style="155"/>
    <col min="9985" max="9985" width="10.28515625" style="155" customWidth="1"/>
    <col min="9986" max="9986" width="11.7109375" style="155" customWidth="1"/>
    <col min="9987" max="9988" width="7.7109375" style="155" customWidth="1"/>
    <col min="9989" max="9989" width="9.140625" style="155"/>
    <col min="9990" max="9990" width="9.28515625" style="155" customWidth="1"/>
    <col min="9991" max="9991" width="14" style="155" customWidth="1"/>
    <col min="9992" max="9992" width="12.7109375" style="155" customWidth="1"/>
    <col min="9993" max="10240" width="9.140625" style="155"/>
    <col min="10241" max="10241" width="10.28515625" style="155" customWidth="1"/>
    <col min="10242" max="10242" width="11.7109375" style="155" customWidth="1"/>
    <col min="10243" max="10244" width="7.7109375" style="155" customWidth="1"/>
    <col min="10245" max="10245" width="9.140625" style="155"/>
    <col min="10246" max="10246" width="9.28515625" style="155" customWidth="1"/>
    <col min="10247" max="10247" width="14" style="155" customWidth="1"/>
    <col min="10248" max="10248" width="12.7109375" style="155" customWidth="1"/>
    <col min="10249" max="10496" width="9.140625" style="155"/>
    <col min="10497" max="10497" width="10.28515625" style="155" customWidth="1"/>
    <col min="10498" max="10498" width="11.7109375" style="155" customWidth="1"/>
    <col min="10499" max="10500" width="7.7109375" style="155" customWidth="1"/>
    <col min="10501" max="10501" width="9.140625" style="155"/>
    <col min="10502" max="10502" width="9.28515625" style="155" customWidth="1"/>
    <col min="10503" max="10503" width="14" style="155" customWidth="1"/>
    <col min="10504" max="10504" width="12.7109375" style="155" customWidth="1"/>
    <col min="10505" max="10752" width="9.140625" style="155"/>
    <col min="10753" max="10753" width="10.28515625" style="155" customWidth="1"/>
    <col min="10754" max="10754" width="11.7109375" style="155" customWidth="1"/>
    <col min="10755" max="10756" width="7.7109375" style="155" customWidth="1"/>
    <col min="10757" max="10757" width="9.140625" style="155"/>
    <col min="10758" max="10758" width="9.28515625" style="155" customWidth="1"/>
    <col min="10759" max="10759" width="14" style="155" customWidth="1"/>
    <col min="10760" max="10760" width="12.7109375" style="155" customWidth="1"/>
    <col min="10761" max="11008" width="9.140625" style="155"/>
    <col min="11009" max="11009" width="10.28515625" style="155" customWidth="1"/>
    <col min="11010" max="11010" width="11.7109375" style="155" customWidth="1"/>
    <col min="11011" max="11012" width="7.7109375" style="155" customWidth="1"/>
    <col min="11013" max="11013" width="9.140625" style="155"/>
    <col min="11014" max="11014" width="9.28515625" style="155" customWidth="1"/>
    <col min="11015" max="11015" width="14" style="155" customWidth="1"/>
    <col min="11016" max="11016" width="12.7109375" style="155" customWidth="1"/>
    <col min="11017" max="11264" width="9.140625" style="155"/>
    <col min="11265" max="11265" width="10.28515625" style="155" customWidth="1"/>
    <col min="11266" max="11266" width="11.7109375" style="155" customWidth="1"/>
    <col min="11267" max="11268" width="7.7109375" style="155" customWidth="1"/>
    <col min="11269" max="11269" width="9.140625" style="155"/>
    <col min="11270" max="11270" width="9.28515625" style="155" customWidth="1"/>
    <col min="11271" max="11271" width="14" style="155" customWidth="1"/>
    <col min="11272" max="11272" width="12.7109375" style="155" customWidth="1"/>
    <col min="11273" max="11520" width="9.140625" style="155"/>
    <col min="11521" max="11521" width="10.28515625" style="155" customWidth="1"/>
    <col min="11522" max="11522" width="11.7109375" style="155" customWidth="1"/>
    <col min="11523" max="11524" width="7.7109375" style="155" customWidth="1"/>
    <col min="11525" max="11525" width="9.140625" style="155"/>
    <col min="11526" max="11526" width="9.28515625" style="155" customWidth="1"/>
    <col min="11527" max="11527" width="14" style="155" customWidth="1"/>
    <col min="11528" max="11528" width="12.7109375" style="155" customWidth="1"/>
    <col min="11529" max="11776" width="9.140625" style="155"/>
    <col min="11777" max="11777" width="10.28515625" style="155" customWidth="1"/>
    <col min="11778" max="11778" width="11.7109375" style="155" customWidth="1"/>
    <col min="11779" max="11780" width="7.7109375" style="155" customWidth="1"/>
    <col min="11781" max="11781" width="9.140625" style="155"/>
    <col min="11782" max="11782" width="9.28515625" style="155" customWidth="1"/>
    <col min="11783" max="11783" width="14" style="155" customWidth="1"/>
    <col min="11784" max="11784" width="12.7109375" style="155" customWidth="1"/>
    <col min="11785" max="12032" width="9.140625" style="155"/>
    <col min="12033" max="12033" width="10.28515625" style="155" customWidth="1"/>
    <col min="12034" max="12034" width="11.7109375" style="155" customWidth="1"/>
    <col min="12035" max="12036" width="7.7109375" style="155" customWidth="1"/>
    <col min="12037" max="12037" width="9.140625" style="155"/>
    <col min="12038" max="12038" width="9.28515625" style="155" customWidth="1"/>
    <col min="12039" max="12039" width="14" style="155" customWidth="1"/>
    <col min="12040" max="12040" width="12.7109375" style="155" customWidth="1"/>
    <col min="12041" max="12288" width="9.140625" style="155"/>
    <col min="12289" max="12289" width="10.28515625" style="155" customWidth="1"/>
    <col min="12290" max="12290" width="11.7109375" style="155" customWidth="1"/>
    <col min="12291" max="12292" width="7.7109375" style="155" customWidth="1"/>
    <col min="12293" max="12293" width="9.140625" style="155"/>
    <col min="12294" max="12294" width="9.28515625" style="155" customWidth="1"/>
    <col min="12295" max="12295" width="14" style="155" customWidth="1"/>
    <col min="12296" max="12296" width="12.7109375" style="155" customWidth="1"/>
    <col min="12297" max="12544" width="9.140625" style="155"/>
    <col min="12545" max="12545" width="10.28515625" style="155" customWidth="1"/>
    <col min="12546" max="12546" width="11.7109375" style="155" customWidth="1"/>
    <col min="12547" max="12548" width="7.7109375" style="155" customWidth="1"/>
    <col min="12549" max="12549" width="9.140625" style="155"/>
    <col min="12550" max="12550" width="9.28515625" style="155" customWidth="1"/>
    <col min="12551" max="12551" width="14" style="155" customWidth="1"/>
    <col min="12552" max="12552" width="12.7109375" style="155" customWidth="1"/>
    <col min="12553" max="12800" width="9.140625" style="155"/>
    <col min="12801" max="12801" width="10.28515625" style="155" customWidth="1"/>
    <col min="12802" max="12802" width="11.7109375" style="155" customWidth="1"/>
    <col min="12803" max="12804" width="7.7109375" style="155" customWidth="1"/>
    <col min="12805" max="12805" width="9.140625" style="155"/>
    <col min="12806" max="12806" width="9.28515625" style="155" customWidth="1"/>
    <col min="12807" max="12807" width="14" style="155" customWidth="1"/>
    <col min="12808" max="12808" width="12.7109375" style="155" customWidth="1"/>
    <col min="12809" max="13056" width="9.140625" style="155"/>
    <col min="13057" max="13057" width="10.28515625" style="155" customWidth="1"/>
    <col min="13058" max="13058" width="11.7109375" style="155" customWidth="1"/>
    <col min="13059" max="13060" width="7.7109375" style="155" customWidth="1"/>
    <col min="13061" max="13061" width="9.140625" style="155"/>
    <col min="13062" max="13062" width="9.28515625" style="155" customWidth="1"/>
    <col min="13063" max="13063" width="14" style="155" customWidth="1"/>
    <col min="13064" max="13064" width="12.7109375" style="155" customWidth="1"/>
    <col min="13065" max="13312" width="9.140625" style="155"/>
    <col min="13313" max="13313" width="10.28515625" style="155" customWidth="1"/>
    <col min="13314" max="13314" width="11.7109375" style="155" customWidth="1"/>
    <col min="13315" max="13316" width="7.7109375" style="155" customWidth="1"/>
    <col min="13317" max="13317" width="9.140625" style="155"/>
    <col min="13318" max="13318" width="9.28515625" style="155" customWidth="1"/>
    <col min="13319" max="13319" width="14" style="155" customWidth="1"/>
    <col min="13320" max="13320" width="12.7109375" style="155" customWidth="1"/>
    <col min="13321" max="13568" width="9.140625" style="155"/>
    <col min="13569" max="13569" width="10.28515625" style="155" customWidth="1"/>
    <col min="13570" max="13570" width="11.7109375" style="155" customWidth="1"/>
    <col min="13571" max="13572" width="7.7109375" style="155" customWidth="1"/>
    <col min="13573" max="13573" width="9.140625" style="155"/>
    <col min="13574" max="13574" width="9.28515625" style="155" customWidth="1"/>
    <col min="13575" max="13575" width="14" style="155" customWidth="1"/>
    <col min="13576" max="13576" width="12.7109375" style="155" customWidth="1"/>
    <col min="13577" max="13824" width="9.140625" style="155"/>
    <col min="13825" max="13825" width="10.28515625" style="155" customWidth="1"/>
    <col min="13826" max="13826" width="11.7109375" style="155" customWidth="1"/>
    <col min="13827" max="13828" width="7.7109375" style="155" customWidth="1"/>
    <col min="13829" max="13829" width="9.140625" style="155"/>
    <col min="13830" max="13830" width="9.28515625" style="155" customWidth="1"/>
    <col min="13831" max="13831" width="14" style="155" customWidth="1"/>
    <col min="13832" max="13832" width="12.7109375" style="155" customWidth="1"/>
    <col min="13833" max="14080" width="9.140625" style="155"/>
    <col min="14081" max="14081" width="10.28515625" style="155" customWidth="1"/>
    <col min="14082" max="14082" width="11.7109375" style="155" customWidth="1"/>
    <col min="14083" max="14084" width="7.7109375" style="155" customWidth="1"/>
    <col min="14085" max="14085" width="9.140625" style="155"/>
    <col min="14086" max="14086" width="9.28515625" style="155" customWidth="1"/>
    <col min="14087" max="14087" width="14" style="155" customWidth="1"/>
    <col min="14088" max="14088" width="12.7109375" style="155" customWidth="1"/>
    <col min="14089" max="14336" width="9.140625" style="155"/>
    <col min="14337" max="14337" width="10.28515625" style="155" customWidth="1"/>
    <col min="14338" max="14338" width="11.7109375" style="155" customWidth="1"/>
    <col min="14339" max="14340" width="7.7109375" style="155" customWidth="1"/>
    <col min="14341" max="14341" width="9.140625" style="155"/>
    <col min="14342" max="14342" width="9.28515625" style="155" customWidth="1"/>
    <col min="14343" max="14343" width="14" style="155" customWidth="1"/>
    <col min="14344" max="14344" width="12.7109375" style="155" customWidth="1"/>
    <col min="14345" max="14592" width="9.140625" style="155"/>
    <col min="14593" max="14593" width="10.28515625" style="155" customWidth="1"/>
    <col min="14594" max="14594" width="11.7109375" style="155" customWidth="1"/>
    <col min="14595" max="14596" width="7.7109375" style="155" customWidth="1"/>
    <col min="14597" max="14597" width="9.140625" style="155"/>
    <col min="14598" max="14598" width="9.28515625" style="155" customWidth="1"/>
    <col min="14599" max="14599" width="14" style="155" customWidth="1"/>
    <col min="14600" max="14600" width="12.7109375" style="155" customWidth="1"/>
    <col min="14601" max="14848" width="9.140625" style="155"/>
    <col min="14849" max="14849" width="10.28515625" style="155" customWidth="1"/>
    <col min="14850" max="14850" width="11.7109375" style="155" customWidth="1"/>
    <col min="14851" max="14852" width="7.7109375" style="155" customWidth="1"/>
    <col min="14853" max="14853" width="9.140625" style="155"/>
    <col min="14854" max="14854" width="9.28515625" style="155" customWidth="1"/>
    <col min="14855" max="14855" width="14" style="155" customWidth="1"/>
    <col min="14856" max="14856" width="12.7109375" style="155" customWidth="1"/>
    <col min="14857" max="15104" width="9.140625" style="155"/>
    <col min="15105" max="15105" width="10.28515625" style="155" customWidth="1"/>
    <col min="15106" max="15106" width="11.7109375" style="155" customWidth="1"/>
    <col min="15107" max="15108" width="7.7109375" style="155" customWidth="1"/>
    <col min="15109" max="15109" width="9.140625" style="155"/>
    <col min="15110" max="15110" width="9.28515625" style="155" customWidth="1"/>
    <col min="15111" max="15111" width="14" style="155" customWidth="1"/>
    <col min="15112" max="15112" width="12.7109375" style="155" customWidth="1"/>
    <col min="15113" max="15360" width="9.140625" style="155"/>
    <col min="15361" max="15361" width="10.28515625" style="155" customWidth="1"/>
    <col min="15362" max="15362" width="11.7109375" style="155" customWidth="1"/>
    <col min="15363" max="15364" width="7.7109375" style="155" customWidth="1"/>
    <col min="15365" max="15365" width="9.140625" style="155"/>
    <col min="15366" max="15366" width="9.28515625" style="155" customWidth="1"/>
    <col min="15367" max="15367" width="14" style="155" customWidth="1"/>
    <col min="15368" max="15368" width="12.7109375" style="155" customWidth="1"/>
    <col min="15369" max="15616" width="9.140625" style="155"/>
    <col min="15617" max="15617" width="10.28515625" style="155" customWidth="1"/>
    <col min="15618" max="15618" width="11.7109375" style="155" customWidth="1"/>
    <col min="15619" max="15620" width="7.7109375" style="155" customWidth="1"/>
    <col min="15621" max="15621" width="9.140625" style="155"/>
    <col min="15622" max="15622" width="9.28515625" style="155" customWidth="1"/>
    <col min="15623" max="15623" width="14" style="155" customWidth="1"/>
    <col min="15624" max="15624" width="12.7109375" style="155" customWidth="1"/>
    <col min="15625" max="15872" width="9.140625" style="155"/>
    <col min="15873" max="15873" width="10.28515625" style="155" customWidth="1"/>
    <col min="15874" max="15874" width="11.7109375" style="155" customWidth="1"/>
    <col min="15875" max="15876" width="7.7109375" style="155" customWidth="1"/>
    <col min="15877" max="15877" width="9.140625" style="155"/>
    <col min="15878" max="15878" width="9.28515625" style="155" customWidth="1"/>
    <col min="15879" max="15879" width="14" style="155" customWidth="1"/>
    <col min="15880" max="15880" width="12.7109375" style="155" customWidth="1"/>
    <col min="15881" max="16128" width="9.140625" style="155"/>
    <col min="16129" max="16129" width="10.28515625" style="155" customWidth="1"/>
    <col min="16130" max="16130" width="11.7109375" style="155" customWidth="1"/>
    <col min="16131" max="16132" width="7.7109375" style="155" customWidth="1"/>
    <col min="16133" max="16133" width="9.140625" style="155"/>
    <col min="16134" max="16134" width="9.28515625" style="155" customWidth="1"/>
    <col min="16135" max="16135" width="14" style="155" customWidth="1"/>
    <col min="16136" max="16136" width="12.7109375" style="155" customWidth="1"/>
    <col min="16137" max="16384" width="9.140625" style="155"/>
  </cols>
  <sheetData>
    <row r="1" spans="1:11" s="273" customFormat="1" x14ac:dyDescent="0.2">
      <c r="A1" s="1" t="str">
        <f>+'DHB-HB9'!A1</f>
        <v>RUN DATE</v>
      </c>
      <c r="B1" s="269">
        <f ca="1">+'DHB-HB9'!B1</f>
        <v>43417</v>
      </c>
      <c r="H1" s="170" t="s">
        <v>322</v>
      </c>
    </row>
    <row r="2" spans="1:11" x14ac:dyDescent="0.2">
      <c r="A2"/>
      <c r="B2"/>
    </row>
    <row r="3" spans="1:11" customFormat="1" x14ac:dyDescent="0.2">
      <c r="A3" s="379" t="s">
        <v>251</v>
      </c>
      <c r="B3" s="379"/>
      <c r="C3" s="379"/>
      <c r="D3" s="379"/>
      <c r="E3" s="379"/>
      <c r="F3" s="379"/>
      <c r="G3" s="379"/>
      <c r="H3" s="379"/>
      <c r="I3" s="270"/>
      <c r="J3" s="270"/>
      <c r="K3" s="270"/>
    </row>
    <row r="4" spans="1:11" customFormat="1" x14ac:dyDescent="0.2">
      <c r="A4" s="408" t="s">
        <v>252</v>
      </c>
      <c r="B4" s="408"/>
      <c r="C4" s="408"/>
      <c r="D4" s="408"/>
      <c r="E4" s="408"/>
      <c r="F4" s="408"/>
      <c r="G4" s="408"/>
      <c r="H4" s="408"/>
      <c r="I4" s="270"/>
      <c r="J4" s="270"/>
      <c r="K4" s="270"/>
    </row>
    <row r="5" spans="1:11" customFormat="1" x14ac:dyDescent="0.2">
      <c r="A5" s="379" t="s">
        <v>253</v>
      </c>
      <c r="B5" s="379"/>
      <c r="C5" s="379"/>
      <c r="D5" s="379"/>
      <c r="E5" s="379"/>
      <c r="F5" s="379"/>
      <c r="G5" s="379"/>
      <c r="H5" s="379"/>
      <c r="I5" s="270"/>
      <c r="K5" s="54"/>
    </row>
    <row r="6" spans="1:11" customFormat="1" x14ac:dyDescent="0.2">
      <c r="C6" s="271"/>
      <c r="D6" s="271"/>
      <c r="E6" s="40"/>
      <c r="F6" s="40"/>
      <c r="G6" s="95"/>
    </row>
    <row r="7" spans="1:11" customFormat="1" x14ac:dyDescent="0.2">
      <c r="A7" s="307" t="s">
        <v>254</v>
      </c>
      <c r="B7" s="381">
        <f>FACESHEET!C13</f>
        <v>0</v>
      </c>
      <c r="C7" s="403"/>
      <c r="D7" s="316"/>
      <c r="E7" s="316"/>
      <c r="F7" s="329" t="s">
        <v>338</v>
      </c>
    </row>
    <row r="8" spans="1:11" customFormat="1" x14ac:dyDescent="0.2">
      <c r="A8" s="307" t="s">
        <v>302</v>
      </c>
      <c r="B8" s="384">
        <f>+FACESHEET!A20</f>
        <v>0</v>
      </c>
      <c r="C8" s="386"/>
      <c r="D8" s="317"/>
      <c r="E8" s="317"/>
      <c r="F8" s="329" t="s">
        <v>255</v>
      </c>
      <c r="G8" s="390">
        <f>+FACESHEET!E17</f>
        <v>0</v>
      </c>
      <c r="H8" s="391"/>
    </row>
    <row r="9" spans="1:11" customFormat="1" x14ac:dyDescent="0.2">
      <c r="A9" s="308" t="s">
        <v>256</v>
      </c>
      <c r="B9" s="387">
        <f>+FACESHEET!D20</f>
        <v>0</v>
      </c>
      <c r="C9" s="389"/>
      <c r="D9" s="318"/>
      <c r="E9" s="318"/>
      <c r="F9" s="329" t="s">
        <v>257</v>
      </c>
      <c r="G9" s="390">
        <f>+FACESHEET!H17</f>
        <v>0</v>
      </c>
      <c r="H9" s="391"/>
    </row>
    <row r="10" spans="1:11" x14ac:dyDescent="0.2">
      <c r="A10" s="173"/>
      <c r="B10" s="173"/>
      <c r="C10" s="173"/>
      <c r="D10" s="174"/>
      <c r="E10" s="173"/>
      <c r="F10" s="173"/>
      <c r="G10" s="173"/>
      <c r="H10" s="173"/>
    </row>
    <row r="12" spans="1:11" x14ac:dyDescent="0.2">
      <c r="A12" s="406" t="str">
        <f>IF(FACESHEET!F5="X","PER FACESHEET MEDICAID REIMBURSEMENT STATUS","")</f>
        <v/>
      </c>
      <c r="B12" s="406"/>
      <c r="C12" s="406"/>
      <c r="D12" s="406"/>
      <c r="E12" s="406"/>
      <c r="F12" s="272" t="s">
        <v>258</v>
      </c>
    </row>
    <row r="13" spans="1:11" x14ac:dyDescent="0.2">
      <c r="A13" s="406" t="str">
        <f>IF(FACESHEET!F5="X", "THIS SCHEDULE NOT APPLICABLE. SEE DHB-HB9.","")</f>
        <v/>
      </c>
      <c r="B13" s="406"/>
      <c r="C13" s="406"/>
      <c r="D13" s="406"/>
      <c r="E13" s="406"/>
      <c r="F13" s="268" t="s">
        <v>107</v>
      </c>
    </row>
    <row r="14" spans="1:11" x14ac:dyDescent="0.2">
      <c r="A14" s="273"/>
      <c r="B14" s="273"/>
      <c r="F14" s="175"/>
      <c r="G14" s="176"/>
      <c r="H14" s="268"/>
    </row>
    <row r="15" spans="1:11" x14ac:dyDescent="0.2">
      <c r="A15" s="273" t="s">
        <v>162</v>
      </c>
      <c r="B15" s="273"/>
      <c r="F15" s="274">
        <f>'DHB-HB9'!F15</f>
        <v>0</v>
      </c>
      <c r="G15" s="177"/>
      <c r="H15" s="268"/>
    </row>
    <row r="16" spans="1:11" x14ac:dyDescent="0.2">
      <c r="A16" s="273"/>
      <c r="B16" s="273"/>
      <c r="F16" s="275"/>
      <c r="G16" s="177"/>
      <c r="H16" s="268"/>
    </row>
    <row r="17" spans="1:8" x14ac:dyDescent="0.2">
      <c r="A17" s="273" t="s">
        <v>163</v>
      </c>
      <c r="B17" s="273"/>
      <c r="F17" s="274">
        <f>'DHB-HB9'!F17</f>
        <v>0</v>
      </c>
      <c r="G17" s="177"/>
      <c r="H17" s="268"/>
    </row>
    <row r="18" spans="1:8" x14ac:dyDescent="0.2">
      <c r="A18" s="273"/>
      <c r="B18" s="273"/>
      <c r="F18" s="275"/>
      <c r="G18" s="177"/>
      <c r="H18" s="268"/>
    </row>
    <row r="19" spans="1:8" x14ac:dyDescent="0.2">
      <c r="A19" s="273" t="s">
        <v>326</v>
      </c>
      <c r="B19" s="273"/>
      <c r="F19" s="274">
        <f>'DHB-HB9'!F19</f>
        <v>0</v>
      </c>
      <c r="G19" s="177"/>
      <c r="H19" s="268"/>
    </row>
    <row r="20" spans="1:8" x14ac:dyDescent="0.2">
      <c r="A20" s="273"/>
      <c r="B20" s="273"/>
      <c r="F20" s="275"/>
      <c r="G20" s="177"/>
      <c r="H20" s="268"/>
    </row>
    <row r="21" spans="1:8" x14ac:dyDescent="0.2">
      <c r="A21" s="273" t="s">
        <v>165</v>
      </c>
      <c r="B21" s="273"/>
      <c r="F21" s="274">
        <f>'DHB-HB9'!F21</f>
        <v>0</v>
      </c>
      <c r="G21" s="177"/>
      <c r="H21" s="268"/>
    </row>
    <row r="22" spans="1:8" x14ac:dyDescent="0.2">
      <c r="A22" s="273"/>
      <c r="B22" s="273"/>
      <c r="F22" s="175"/>
      <c r="G22" s="177"/>
      <c r="H22" s="268"/>
    </row>
    <row r="23" spans="1:8" x14ac:dyDescent="0.2">
      <c r="A23" s="273" t="s">
        <v>166</v>
      </c>
      <c r="B23" s="273"/>
      <c r="F23" s="274">
        <f>'DHB-HB9'!F23</f>
        <v>0</v>
      </c>
      <c r="G23" s="177"/>
      <c r="H23" s="268"/>
    </row>
    <row r="24" spans="1:8" x14ac:dyDescent="0.2">
      <c r="A24" s="273"/>
      <c r="B24" s="273"/>
      <c r="G24" s="175"/>
      <c r="H24" s="268"/>
    </row>
    <row r="25" spans="1:8" x14ac:dyDescent="0.2">
      <c r="A25" s="273" t="s">
        <v>167</v>
      </c>
      <c r="B25" s="273"/>
      <c r="G25" s="276">
        <f>SUM(F14:F23)</f>
        <v>0</v>
      </c>
      <c r="H25" s="268"/>
    </row>
    <row r="26" spans="1:8" x14ac:dyDescent="0.2">
      <c r="A26" s="273"/>
      <c r="B26" s="273"/>
      <c r="G26" s="181"/>
      <c r="H26" s="268"/>
    </row>
    <row r="27" spans="1:8" x14ac:dyDescent="0.2">
      <c r="A27" s="273" t="s">
        <v>259</v>
      </c>
      <c r="B27" s="273"/>
      <c r="G27" s="331"/>
      <c r="H27" s="268"/>
    </row>
    <row r="28" spans="1:8" x14ac:dyDescent="0.2">
      <c r="A28" s="273"/>
      <c r="B28" s="273"/>
      <c r="G28" s="181"/>
      <c r="H28" s="268"/>
    </row>
    <row r="29" spans="1:8" x14ac:dyDescent="0.2">
      <c r="A29" s="273" t="s">
        <v>260</v>
      </c>
      <c r="B29" s="273"/>
      <c r="G29" s="277"/>
    </row>
    <row r="30" spans="1:8" x14ac:dyDescent="0.2">
      <c r="A30" s="278" t="s">
        <v>261</v>
      </c>
      <c r="B30" s="273"/>
      <c r="G30" s="229">
        <f>G25*G27</f>
        <v>0</v>
      </c>
    </row>
    <row r="31" spans="1:8" x14ac:dyDescent="0.2">
      <c r="A31" s="278"/>
      <c r="B31" s="273"/>
      <c r="G31" s="182"/>
      <c r="H31" s="156"/>
    </row>
    <row r="32" spans="1:8" x14ac:dyDescent="0.2">
      <c r="A32" s="155" t="s">
        <v>262</v>
      </c>
      <c r="G32" s="228">
        <f>+'DHB-HB6'!D37</f>
        <v>0</v>
      </c>
      <c r="H32" s="186" t="s">
        <v>263</v>
      </c>
    </row>
    <row r="33" spans="1:8" x14ac:dyDescent="0.2">
      <c r="G33" s="279"/>
      <c r="H33" s="187"/>
    </row>
    <row r="34" spans="1:8" x14ac:dyDescent="0.2">
      <c r="A34" s="155" t="s">
        <v>264</v>
      </c>
      <c r="G34" s="228">
        <f>G30-G32</f>
        <v>0</v>
      </c>
      <c r="H34" s="156" t="s">
        <v>265</v>
      </c>
    </row>
    <row r="35" spans="1:8" x14ac:dyDescent="0.2">
      <c r="G35" s="280"/>
      <c r="H35" s="187"/>
    </row>
    <row r="36" spans="1:8" x14ac:dyDescent="0.2">
      <c r="A36" s="1" t="s">
        <v>266</v>
      </c>
      <c r="G36" s="281"/>
      <c r="H36" s="187"/>
    </row>
    <row r="37" spans="1:8" x14ac:dyDescent="0.2">
      <c r="A37" s="282" t="s">
        <v>267</v>
      </c>
      <c r="G37" s="281"/>
      <c r="H37" s="187"/>
    </row>
    <row r="38" spans="1:8" x14ac:dyDescent="0.2">
      <c r="A38" s="1"/>
      <c r="B38" s="187" t="s">
        <v>268</v>
      </c>
      <c r="C38" s="281"/>
      <c r="H38" s="187"/>
    </row>
    <row r="39" spans="1:8" x14ac:dyDescent="0.2">
      <c r="A39" s="1"/>
      <c r="B39" s="187" t="s">
        <v>269</v>
      </c>
      <c r="C39" s="281"/>
      <c r="H39" s="187"/>
    </row>
    <row r="40" spans="1:8" x14ac:dyDescent="0.2">
      <c r="A40" s="1"/>
      <c r="B40" s="187" t="s">
        <v>270</v>
      </c>
      <c r="C40" s="281"/>
      <c r="H40" s="187"/>
    </row>
    <row r="41" spans="1:8" x14ac:dyDescent="0.2">
      <c r="A41" s="1"/>
      <c r="B41" s="187" t="s">
        <v>271</v>
      </c>
      <c r="C41" s="281"/>
      <c r="H41" s="187"/>
    </row>
    <row r="42" spans="1:8" x14ac:dyDescent="0.2">
      <c r="G42" s="280"/>
      <c r="H42" s="187"/>
    </row>
    <row r="43" spans="1:8" x14ac:dyDescent="0.2">
      <c r="A43" s="155" t="s">
        <v>169</v>
      </c>
      <c r="G43" s="280"/>
    </row>
    <row r="45" spans="1:8" x14ac:dyDescent="0.2">
      <c r="A45" s="283" t="s">
        <v>351</v>
      </c>
      <c r="B45" s="284"/>
      <c r="C45" s="284"/>
      <c r="D45" s="284"/>
      <c r="E45" s="284"/>
      <c r="F45" s="284"/>
      <c r="G45" s="284"/>
      <c r="H45" s="284"/>
    </row>
    <row r="46" spans="1:8" x14ac:dyDescent="0.2">
      <c r="A46" s="267"/>
    </row>
    <row r="47" spans="1:8" x14ac:dyDescent="0.2">
      <c r="A47" s="187"/>
    </row>
    <row r="48" spans="1:8" x14ac:dyDescent="0.2">
      <c r="A48" s="285" t="str">
        <f>+'DHB-HB9'!A46</f>
        <v>DHB-HB RHC (10/2018)</v>
      </c>
    </row>
    <row r="49" spans="1:8" x14ac:dyDescent="0.2">
      <c r="A49" s="285" t="s">
        <v>39</v>
      </c>
    </row>
    <row r="50" spans="1:8" x14ac:dyDescent="0.2">
      <c r="A50" s="407" t="s">
        <v>286</v>
      </c>
      <c r="B50" s="404"/>
      <c r="C50" s="404"/>
      <c r="D50" s="404"/>
      <c r="E50" s="404"/>
      <c r="F50" s="404"/>
      <c r="G50" s="404"/>
      <c r="H50" s="404"/>
    </row>
  </sheetData>
  <sheetProtection algorithmName="SHA-512" hashValue="bA0wE81vLFQ6eyFaW4B+ruRnil1phCkRUkb4/Nk6S3ftq9Ak3mGB4mrbaRqZzdu4NY8KBVtgMUKKd81iDGvhIQ==" saltValue="/9pI003E4v02JAKgt463cA==" spinCount="100000" sheet="1" objects="1" scenarios="1" selectLockedCells="1"/>
  <mergeCells count="11">
    <mergeCell ref="A12:E12"/>
    <mergeCell ref="A13:E13"/>
    <mergeCell ref="A50:H50"/>
    <mergeCell ref="A3:H3"/>
    <mergeCell ref="A4:H4"/>
    <mergeCell ref="A5:H5"/>
    <mergeCell ref="B7:C7"/>
    <mergeCell ref="B8:C8"/>
    <mergeCell ref="G8:H8"/>
    <mergeCell ref="B9:C9"/>
    <mergeCell ref="G9:H9"/>
  </mergeCells>
  <pageMargins left="0.7" right="0.7" top="0.75" bottom="0.75" header="0.3" footer="0.3"/>
  <pageSetup scale="96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C3F8FC-6F0E-42ED-A3BD-DACA901FB7AC}">
  <dimension ref="A1:K45"/>
  <sheetViews>
    <sheetView showGridLines="0" showRowColHeaders="0" showZeros="0" showRuler="0" zoomScaleNormal="100" zoomScaleSheetLayoutView="100" workbookViewId="0">
      <selection activeCell="F15" sqref="F15"/>
    </sheetView>
  </sheetViews>
  <sheetFormatPr defaultRowHeight="12.75" x14ac:dyDescent="0.2"/>
  <cols>
    <col min="1" max="1" width="14.85546875" style="155" customWidth="1"/>
    <col min="2" max="2" width="10.7109375" style="155" customWidth="1"/>
    <col min="3" max="5" width="9.7109375" style="155" customWidth="1"/>
    <col min="6" max="6" width="10" style="155" customWidth="1"/>
    <col min="7" max="7" width="14.28515625" style="155" customWidth="1"/>
    <col min="8" max="8" width="16.7109375" style="155" customWidth="1"/>
    <col min="9" max="256" width="9.140625" style="155"/>
    <col min="257" max="257" width="10.28515625" style="155" customWidth="1"/>
    <col min="258" max="258" width="11.7109375" style="155" customWidth="1"/>
    <col min="259" max="260" width="7.7109375" style="155" customWidth="1"/>
    <col min="261" max="261" width="9.140625" style="155"/>
    <col min="262" max="262" width="9.28515625" style="155" customWidth="1"/>
    <col min="263" max="263" width="14" style="155" customWidth="1"/>
    <col min="264" max="264" width="12.7109375" style="155" customWidth="1"/>
    <col min="265" max="512" width="9.140625" style="155"/>
    <col min="513" max="513" width="10.28515625" style="155" customWidth="1"/>
    <col min="514" max="514" width="11.7109375" style="155" customWidth="1"/>
    <col min="515" max="516" width="7.7109375" style="155" customWidth="1"/>
    <col min="517" max="517" width="9.140625" style="155"/>
    <col min="518" max="518" width="9.28515625" style="155" customWidth="1"/>
    <col min="519" max="519" width="14" style="155" customWidth="1"/>
    <col min="520" max="520" width="12.7109375" style="155" customWidth="1"/>
    <col min="521" max="768" width="9.140625" style="155"/>
    <col min="769" max="769" width="10.28515625" style="155" customWidth="1"/>
    <col min="770" max="770" width="11.7109375" style="155" customWidth="1"/>
    <col min="771" max="772" width="7.7109375" style="155" customWidth="1"/>
    <col min="773" max="773" width="9.140625" style="155"/>
    <col min="774" max="774" width="9.28515625" style="155" customWidth="1"/>
    <col min="775" max="775" width="14" style="155" customWidth="1"/>
    <col min="776" max="776" width="12.7109375" style="155" customWidth="1"/>
    <col min="777" max="1024" width="9.140625" style="155"/>
    <col min="1025" max="1025" width="10.28515625" style="155" customWidth="1"/>
    <col min="1026" max="1026" width="11.7109375" style="155" customWidth="1"/>
    <col min="1027" max="1028" width="7.7109375" style="155" customWidth="1"/>
    <col min="1029" max="1029" width="9.140625" style="155"/>
    <col min="1030" max="1030" width="9.28515625" style="155" customWidth="1"/>
    <col min="1031" max="1031" width="14" style="155" customWidth="1"/>
    <col min="1032" max="1032" width="12.7109375" style="155" customWidth="1"/>
    <col min="1033" max="1280" width="9.140625" style="155"/>
    <col min="1281" max="1281" width="10.28515625" style="155" customWidth="1"/>
    <col min="1282" max="1282" width="11.7109375" style="155" customWidth="1"/>
    <col min="1283" max="1284" width="7.7109375" style="155" customWidth="1"/>
    <col min="1285" max="1285" width="9.140625" style="155"/>
    <col min="1286" max="1286" width="9.28515625" style="155" customWidth="1"/>
    <col min="1287" max="1287" width="14" style="155" customWidth="1"/>
    <col min="1288" max="1288" width="12.7109375" style="155" customWidth="1"/>
    <col min="1289" max="1536" width="9.140625" style="155"/>
    <col min="1537" max="1537" width="10.28515625" style="155" customWidth="1"/>
    <col min="1538" max="1538" width="11.7109375" style="155" customWidth="1"/>
    <col min="1539" max="1540" width="7.7109375" style="155" customWidth="1"/>
    <col min="1541" max="1541" width="9.140625" style="155"/>
    <col min="1542" max="1542" width="9.28515625" style="155" customWidth="1"/>
    <col min="1543" max="1543" width="14" style="155" customWidth="1"/>
    <col min="1544" max="1544" width="12.7109375" style="155" customWidth="1"/>
    <col min="1545" max="1792" width="9.140625" style="155"/>
    <col min="1793" max="1793" width="10.28515625" style="155" customWidth="1"/>
    <col min="1794" max="1794" width="11.7109375" style="155" customWidth="1"/>
    <col min="1795" max="1796" width="7.7109375" style="155" customWidth="1"/>
    <col min="1797" max="1797" width="9.140625" style="155"/>
    <col min="1798" max="1798" width="9.28515625" style="155" customWidth="1"/>
    <col min="1799" max="1799" width="14" style="155" customWidth="1"/>
    <col min="1800" max="1800" width="12.7109375" style="155" customWidth="1"/>
    <col min="1801" max="2048" width="9.140625" style="155"/>
    <col min="2049" max="2049" width="10.28515625" style="155" customWidth="1"/>
    <col min="2050" max="2050" width="11.7109375" style="155" customWidth="1"/>
    <col min="2051" max="2052" width="7.7109375" style="155" customWidth="1"/>
    <col min="2053" max="2053" width="9.140625" style="155"/>
    <col min="2054" max="2054" width="9.28515625" style="155" customWidth="1"/>
    <col min="2055" max="2055" width="14" style="155" customWidth="1"/>
    <col min="2056" max="2056" width="12.7109375" style="155" customWidth="1"/>
    <col min="2057" max="2304" width="9.140625" style="155"/>
    <col min="2305" max="2305" width="10.28515625" style="155" customWidth="1"/>
    <col min="2306" max="2306" width="11.7109375" style="155" customWidth="1"/>
    <col min="2307" max="2308" width="7.7109375" style="155" customWidth="1"/>
    <col min="2309" max="2309" width="9.140625" style="155"/>
    <col min="2310" max="2310" width="9.28515625" style="155" customWidth="1"/>
    <col min="2311" max="2311" width="14" style="155" customWidth="1"/>
    <col min="2312" max="2312" width="12.7109375" style="155" customWidth="1"/>
    <col min="2313" max="2560" width="9.140625" style="155"/>
    <col min="2561" max="2561" width="10.28515625" style="155" customWidth="1"/>
    <col min="2562" max="2562" width="11.7109375" style="155" customWidth="1"/>
    <col min="2563" max="2564" width="7.7109375" style="155" customWidth="1"/>
    <col min="2565" max="2565" width="9.140625" style="155"/>
    <col min="2566" max="2566" width="9.28515625" style="155" customWidth="1"/>
    <col min="2567" max="2567" width="14" style="155" customWidth="1"/>
    <col min="2568" max="2568" width="12.7109375" style="155" customWidth="1"/>
    <col min="2569" max="2816" width="9.140625" style="155"/>
    <col min="2817" max="2817" width="10.28515625" style="155" customWidth="1"/>
    <col min="2818" max="2818" width="11.7109375" style="155" customWidth="1"/>
    <col min="2819" max="2820" width="7.7109375" style="155" customWidth="1"/>
    <col min="2821" max="2821" width="9.140625" style="155"/>
    <col min="2822" max="2822" width="9.28515625" style="155" customWidth="1"/>
    <col min="2823" max="2823" width="14" style="155" customWidth="1"/>
    <col min="2824" max="2824" width="12.7109375" style="155" customWidth="1"/>
    <col min="2825" max="3072" width="9.140625" style="155"/>
    <col min="3073" max="3073" width="10.28515625" style="155" customWidth="1"/>
    <col min="3074" max="3074" width="11.7109375" style="155" customWidth="1"/>
    <col min="3075" max="3076" width="7.7109375" style="155" customWidth="1"/>
    <col min="3077" max="3077" width="9.140625" style="155"/>
    <col min="3078" max="3078" width="9.28515625" style="155" customWidth="1"/>
    <col min="3079" max="3079" width="14" style="155" customWidth="1"/>
    <col min="3080" max="3080" width="12.7109375" style="155" customWidth="1"/>
    <col min="3081" max="3328" width="9.140625" style="155"/>
    <col min="3329" max="3329" width="10.28515625" style="155" customWidth="1"/>
    <col min="3330" max="3330" width="11.7109375" style="155" customWidth="1"/>
    <col min="3331" max="3332" width="7.7109375" style="155" customWidth="1"/>
    <col min="3333" max="3333" width="9.140625" style="155"/>
    <col min="3334" max="3334" width="9.28515625" style="155" customWidth="1"/>
    <col min="3335" max="3335" width="14" style="155" customWidth="1"/>
    <col min="3336" max="3336" width="12.7109375" style="155" customWidth="1"/>
    <col min="3337" max="3584" width="9.140625" style="155"/>
    <col min="3585" max="3585" width="10.28515625" style="155" customWidth="1"/>
    <col min="3586" max="3586" width="11.7109375" style="155" customWidth="1"/>
    <col min="3587" max="3588" width="7.7109375" style="155" customWidth="1"/>
    <col min="3589" max="3589" width="9.140625" style="155"/>
    <col min="3590" max="3590" width="9.28515625" style="155" customWidth="1"/>
    <col min="3591" max="3591" width="14" style="155" customWidth="1"/>
    <col min="3592" max="3592" width="12.7109375" style="155" customWidth="1"/>
    <col min="3593" max="3840" width="9.140625" style="155"/>
    <col min="3841" max="3841" width="10.28515625" style="155" customWidth="1"/>
    <col min="3842" max="3842" width="11.7109375" style="155" customWidth="1"/>
    <col min="3843" max="3844" width="7.7109375" style="155" customWidth="1"/>
    <col min="3845" max="3845" width="9.140625" style="155"/>
    <col min="3846" max="3846" width="9.28515625" style="155" customWidth="1"/>
    <col min="3847" max="3847" width="14" style="155" customWidth="1"/>
    <col min="3848" max="3848" width="12.7109375" style="155" customWidth="1"/>
    <col min="3849" max="4096" width="9.140625" style="155"/>
    <col min="4097" max="4097" width="10.28515625" style="155" customWidth="1"/>
    <col min="4098" max="4098" width="11.7109375" style="155" customWidth="1"/>
    <col min="4099" max="4100" width="7.7109375" style="155" customWidth="1"/>
    <col min="4101" max="4101" width="9.140625" style="155"/>
    <col min="4102" max="4102" width="9.28515625" style="155" customWidth="1"/>
    <col min="4103" max="4103" width="14" style="155" customWidth="1"/>
    <col min="4104" max="4104" width="12.7109375" style="155" customWidth="1"/>
    <col min="4105" max="4352" width="9.140625" style="155"/>
    <col min="4353" max="4353" width="10.28515625" style="155" customWidth="1"/>
    <col min="4354" max="4354" width="11.7109375" style="155" customWidth="1"/>
    <col min="4355" max="4356" width="7.7109375" style="155" customWidth="1"/>
    <col min="4357" max="4357" width="9.140625" style="155"/>
    <col min="4358" max="4358" width="9.28515625" style="155" customWidth="1"/>
    <col min="4359" max="4359" width="14" style="155" customWidth="1"/>
    <col min="4360" max="4360" width="12.7109375" style="155" customWidth="1"/>
    <col min="4361" max="4608" width="9.140625" style="155"/>
    <col min="4609" max="4609" width="10.28515625" style="155" customWidth="1"/>
    <col min="4610" max="4610" width="11.7109375" style="155" customWidth="1"/>
    <col min="4611" max="4612" width="7.7109375" style="155" customWidth="1"/>
    <col min="4613" max="4613" width="9.140625" style="155"/>
    <col min="4614" max="4614" width="9.28515625" style="155" customWidth="1"/>
    <col min="4615" max="4615" width="14" style="155" customWidth="1"/>
    <col min="4616" max="4616" width="12.7109375" style="155" customWidth="1"/>
    <col min="4617" max="4864" width="9.140625" style="155"/>
    <col min="4865" max="4865" width="10.28515625" style="155" customWidth="1"/>
    <col min="4866" max="4866" width="11.7109375" style="155" customWidth="1"/>
    <col min="4867" max="4868" width="7.7109375" style="155" customWidth="1"/>
    <col min="4869" max="4869" width="9.140625" style="155"/>
    <col min="4870" max="4870" width="9.28515625" style="155" customWidth="1"/>
    <col min="4871" max="4871" width="14" style="155" customWidth="1"/>
    <col min="4872" max="4872" width="12.7109375" style="155" customWidth="1"/>
    <col min="4873" max="5120" width="9.140625" style="155"/>
    <col min="5121" max="5121" width="10.28515625" style="155" customWidth="1"/>
    <col min="5122" max="5122" width="11.7109375" style="155" customWidth="1"/>
    <col min="5123" max="5124" width="7.7109375" style="155" customWidth="1"/>
    <col min="5125" max="5125" width="9.140625" style="155"/>
    <col min="5126" max="5126" width="9.28515625" style="155" customWidth="1"/>
    <col min="5127" max="5127" width="14" style="155" customWidth="1"/>
    <col min="5128" max="5128" width="12.7109375" style="155" customWidth="1"/>
    <col min="5129" max="5376" width="9.140625" style="155"/>
    <col min="5377" max="5377" width="10.28515625" style="155" customWidth="1"/>
    <col min="5378" max="5378" width="11.7109375" style="155" customWidth="1"/>
    <col min="5379" max="5380" width="7.7109375" style="155" customWidth="1"/>
    <col min="5381" max="5381" width="9.140625" style="155"/>
    <col min="5382" max="5382" width="9.28515625" style="155" customWidth="1"/>
    <col min="5383" max="5383" width="14" style="155" customWidth="1"/>
    <col min="5384" max="5384" width="12.7109375" style="155" customWidth="1"/>
    <col min="5385" max="5632" width="9.140625" style="155"/>
    <col min="5633" max="5633" width="10.28515625" style="155" customWidth="1"/>
    <col min="5634" max="5634" width="11.7109375" style="155" customWidth="1"/>
    <col min="5635" max="5636" width="7.7109375" style="155" customWidth="1"/>
    <col min="5637" max="5637" width="9.140625" style="155"/>
    <col min="5638" max="5638" width="9.28515625" style="155" customWidth="1"/>
    <col min="5639" max="5639" width="14" style="155" customWidth="1"/>
    <col min="5640" max="5640" width="12.7109375" style="155" customWidth="1"/>
    <col min="5641" max="5888" width="9.140625" style="155"/>
    <col min="5889" max="5889" width="10.28515625" style="155" customWidth="1"/>
    <col min="5890" max="5890" width="11.7109375" style="155" customWidth="1"/>
    <col min="5891" max="5892" width="7.7109375" style="155" customWidth="1"/>
    <col min="5893" max="5893" width="9.140625" style="155"/>
    <col min="5894" max="5894" width="9.28515625" style="155" customWidth="1"/>
    <col min="5895" max="5895" width="14" style="155" customWidth="1"/>
    <col min="5896" max="5896" width="12.7109375" style="155" customWidth="1"/>
    <col min="5897" max="6144" width="9.140625" style="155"/>
    <col min="6145" max="6145" width="10.28515625" style="155" customWidth="1"/>
    <col min="6146" max="6146" width="11.7109375" style="155" customWidth="1"/>
    <col min="6147" max="6148" width="7.7109375" style="155" customWidth="1"/>
    <col min="6149" max="6149" width="9.140625" style="155"/>
    <col min="6150" max="6150" width="9.28515625" style="155" customWidth="1"/>
    <col min="6151" max="6151" width="14" style="155" customWidth="1"/>
    <col min="6152" max="6152" width="12.7109375" style="155" customWidth="1"/>
    <col min="6153" max="6400" width="9.140625" style="155"/>
    <col min="6401" max="6401" width="10.28515625" style="155" customWidth="1"/>
    <col min="6402" max="6402" width="11.7109375" style="155" customWidth="1"/>
    <col min="6403" max="6404" width="7.7109375" style="155" customWidth="1"/>
    <col min="6405" max="6405" width="9.140625" style="155"/>
    <col min="6406" max="6406" width="9.28515625" style="155" customWidth="1"/>
    <col min="6407" max="6407" width="14" style="155" customWidth="1"/>
    <col min="6408" max="6408" width="12.7109375" style="155" customWidth="1"/>
    <col min="6409" max="6656" width="9.140625" style="155"/>
    <col min="6657" max="6657" width="10.28515625" style="155" customWidth="1"/>
    <col min="6658" max="6658" width="11.7109375" style="155" customWidth="1"/>
    <col min="6659" max="6660" width="7.7109375" style="155" customWidth="1"/>
    <col min="6661" max="6661" width="9.140625" style="155"/>
    <col min="6662" max="6662" width="9.28515625" style="155" customWidth="1"/>
    <col min="6663" max="6663" width="14" style="155" customWidth="1"/>
    <col min="6664" max="6664" width="12.7109375" style="155" customWidth="1"/>
    <col min="6665" max="6912" width="9.140625" style="155"/>
    <col min="6913" max="6913" width="10.28515625" style="155" customWidth="1"/>
    <col min="6914" max="6914" width="11.7109375" style="155" customWidth="1"/>
    <col min="6915" max="6916" width="7.7109375" style="155" customWidth="1"/>
    <col min="6917" max="6917" width="9.140625" style="155"/>
    <col min="6918" max="6918" width="9.28515625" style="155" customWidth="1"/>
    <col min="6919" max="6919" width="14" style="155" customWidth="1"/>
    <col min="6920" max="6920" width="12.7109375" style="155" customWidth="1"/>
    <col min="6921" max="7168" width="9.140625" style="155"/>
    <col min="7169" max="7169" width="10.28515625" style="155" customWidth="1"/>
    <col min="7170" max="7170" width="11.7109375" style="155" customWidth="1"/>
    <col min="7171" max="7172" width="7.7109375" style="155" customWidth="1"/>
    <col min="7173" max="7173" width="9.140625" style="155"/>
    <col min="7174" max="7174" width="9.28515625" style="155" customWidth="1"/>
    <col min="7175" max="7175" width="14" style="155" customWidth="1"/>
    <col min="7176" max="7176" width="12.7109375" style="155" customWidth="1"/>
    <col min="7177" max="7424" width="9.140625" style="155"/>
    <col min="7425" max="7425" width="10.28515625" style="155" customWidth="1"/>
    <col min="7426" max="7426" width="11.7109375" style="155" customWidth="1"/>
    <col min="7427" max="7428" width="7.7109375" style="155" customWidth="1"/>
    <col min="7429" max="7429" width="9.140625" style="155"/>
    <col min="7430" max="7430" width="9.28515625" style="155" customWidth="1"/>
    <col min="7431" max="7431" width="14" style="155" customWidth="1"/>
    <col min="7432" max="7432" width="12.7109375" style="155" customWidth="1"/>
    <col min="7433" max="7680" width="9.140625" style="155"/>
    <col min="7681" max="7681" width="10.28515625" style="155" customWidth="1"/>
    <col min="7682" max="7682" width="11.7109375" style="155" customWidth="1"/>
    <col min="7683" max="7684" width="7.7109375" style="155" customWidth="1"/>
    <col min="7685" max="7685" width="9.140625" style="155"/>
    <col min="7686" max="7686" width="9.28515625" style="155" customWidth="1"/>
    <col min="7687" max="7687" width="14" style="155" customWidth="1"/>
    <col min="7688" max="7688" width="12.7109375" style="155" customWidth="1"/>
    <col min="7689" max="7936" width="9.140625" style="155"/>
    <col min="7937" max="7937" width="10.28515625" style="155" customWidth="1"/>
    <col min="7938" max="7938" width="11.7109375" style="155" customWidth="1"/>
    <col min="7939" max="7940" width="7.7109375" style="155" customWidth="1"/>
    <col min="7941" max="7941" width="9.140625" style="155"/>
    <col min="7942" max="7942" width="9.28515625" style="155" customWidth="1"/>
    <col min="7943" max="7943" width="14" style="155" customWidth="1"/>
    <col min="7944" max="7944" width="12.7109375" style="155" customWidth="1"/>
    <col min="7945" max="8192" width="9.140625" style="155"/>
    <col min="8193" max="8193" width="10.28515625" style="155" customWidth="1"/>
    <col min="8194" max="8194" width="11.7109375" style="155" customWidth="1"/>
    <col min="8195" max="8196" width="7.7109375" style="155" customWidth="1"/>
    <col min="8197" max="8197" width="9.140625" style="155"/>
    <col min="8198" max="8198" width="9.28515625" style="155" customWidth="1"/>
    <col min="8199" max="8199" width="14" style="155" customWidth="1"/>
    <col min="8200" max="8200" width="12.7109375" style="155" customWidth="1"/>
    <col min="8201" max="8448" width="9.140625" style="155"/>
    <col min="8449" max="8449" width="10.28515625" style="155" customWidth="1"/>
    <col min="8450" max="8450" width="11.7109375" style="155" customWidth="1"/>
    <col min="8451" max="8452" width="7.7109375" style="155" customWidth="1"/>
    <col min="8453" max="8453" width="9.140625" style="155"/>
    <col min="8454" max="8454" width="9.28515625" style="155" customWidth="1"/>
    <col min="8455" max="8455" width="14" style="155" customWidth="1"/>
    <col min="8456" max="8456" width="12.7109375" style="155" customWidth="1"/>
    <col min="8457" max="8704" width="9.140625" style="155"/>
    <col min="8705" max="8705" width="10.28515625" style="155" customWidth="1"/>
    <col min="8706" max="8706" width="11.7109375" style="155" customWidth="1"/>
    <col min="8707" max="8708" width="7.7109375" style="155" customWidth="1"/>
    <col min="8709" max="8709" width="9.140625" style="155"/>
    <col min="8710" max="8710" width="9.28515625" style="155" customWidth="1"/>
    <col min="8711" max="8711" width="14" style="155" customWidth="1"/>
    <col min="8712" max="8712" width="12.7109375" style="155" customWidth="1"/>
    <col min="8713" max="8960" width="9.140625" style="155"/>
    <col min="8961" max="8961" width="10.28515625" style="155" customWidth="1"/>
    <col min="8962" max="8962" width="11.7109375" style="155" customWidth="1"/>
    <col min="8963" max="8964" width="7.7109375" style="155" customWidth="1"/>
    <col min="8965" max="8965" width="9.140625" style="155"/>
    <col min="8966" max="8966" width="9.28515625" style="155" customWidth="1"/>
    <col min="8967" max="8967" width="14" style="155" customWidth="1"/>
    <col min="8968" max="8968" width="12.7109375" style="155" customWidth="1"/>
    <col min="8969" max="9216" width="9.140625" style="155"/>
    <col min="9217" max="9217" width="10.28515625" style="155" customWidth="1"/>
    <col min="9218" max="9218" width="11.7109375" style="155" customWidth="1"/>
    <col min="9219" max="9220" width="7.7109375" style="155" customWidth="1"/>
    <col min="9221" max="9221" width="9.140625" style="155"/>
    <col min="9222" max="9222" width="9.28515625" style="155" customWidth="1"/>
    <col min="9223" max="9223" width="14" style="155" customWidth="1"/>
    <col min="9224" max="9224" width="12.7109375" style="155" customWidth="1"/>
    <col min="9225" max="9472" width="9.140625" style="155"/>
    <col min="9473" max="9473" width="10.28515625" style="155" customWidth="1"/>
    <col min="9474" max="9474" width="11.7109375" style="155" customWidth="1"/>
    <col min="9475" max="9476" width="7.7109375" style="155" customWidth="1"/>
    <col min="9477" max="9477" width="9.140625" style="155"/>
    <col min="9478" max="9478" width="9.28515625" style="155" customWidth="1"/>
    <col min="9479" max="9479" width="14" style="155" customWidth="1"/>
    <col min="9480" max="9480" width="12.7109375" style="155" customWidth="1"/>
    <col min="9481" max="9728" width="9.140625" style="155"/>
    <col min="9729" max="9729" width="10.28515625" style="155" customWidth="1"/>
    <col min="9730" max="9730" width="11.7109375" style="155" customWidth="1"/>
    <col min="9731" max="9732" width="7.7109375" style="155" customWidth="1"/>
    <col min="9733" max="9733" width="9.140625" style="155"/>
    <col min="9734" max="9734" width="9.28515625" style="155" customWidth="1"/>
    <col min="9735" max="9735" width="14" style="155" customWidth="1"/>
    <col min="9736" max="9736" width="12.7109375" style="155" customWidth="1"/>
    <col min="9737" max="9984" width="9.140625" style="155"/>
    <col min="9985" max="9985" width="10.28515625" style="155" customWidth="1"/>
    <col min="9986" max="9986" width="11.7109375" style="155" customWidth="1"/>
    <col min="9987" max="9988" width="7.7109375" style="155" customWidth="1"/>
    <col min="9989" max="9989" width="9.140625" style="155"/>
    <col min="9990" max="9990" width="9.28515625" style="155" customWidth="1"/>
    <col min="9991" max="9991" width="14" style="155" customWidth="1"/>
    <col min="9992" max="9992" width="12.7109375" style="155" customWidth="1"/>
    <col min="9993" max="10240" width="9.140625" style="155"/>
    <col min="10241" max="10241" width="10.28515625" style="155" customWidth="1"/>
    <col min="10242" max="10242" width="11.7109375" style="155" customWidth="1"/>
    <col min="10243" max="10244" width="7.7109375" style="155" customWidth="1"/>
    <col min="10245" max="10245" width="9.140625" style="155"/>
    <col min="10246" max="10246" width="9.28515625" style="155" customWidth="1"/>
    <col min="10247" max="10247" width="14" style="155" customWidth="1"/>
    <col min="10248" max="10248" width="12.7109375" style="155" customWidth="1"/>
    <col min="10249" max="10496" width="9.140625" style="155"/>
    <col min="10497" max="10497" width="10.28515625" style="155" customWidth="1"/>
    <col min="10498" max="10498" width="11.7109375" style="155" customWidth="1"/>
    <col min="10499" max="10500" width="7.7109375" style="155" customWidth="1"/>
    <col min="10501" max="10501" width="9.140625" style="155"/>
    <col min="10502" max="10502" width="9.28515625" style="155" customWidth="1"/>
    <col min="10503" max="10503" width="14" style="155" customWidth="1"/>
    <col min="10504" max="10504" width="12.7109375" style="155" customWidth="1"/>
    <col min="10505" max="10752" width="9.140625" style="155"/>
    <col min="10753" max="10753" width="10.28515625" style="155" customWidth="1"/>
    <col min="10754" max="10754" width="11.7109375" style="155" customWidth="1"/>
    <col min="10755" max="10756" width="7.7109375" style="155" customWidth="1"/>
    <col min="10757" max="10757" width="9.140625" style="155"/>
    <col min="10758" max="10758" width="9.28515625" style="155" customWidth="1"/>
    <col min="10759" max="10759" width="14" style="155" customWidth="1"/>
    <col min="10760" max="10760" width="12.7109375" style="155" customWidth="1"/>
    <col min="10761" max="11008" width="9.140625" style="155"/>
    <col min="11009" max="11009" width="10.28515625" style="155" customWidth="1"/>
    <col min="11010" max="11010" width="11.7109375" style="155" customWidth="1"/>
    <col min="11011" max="11012" width="7.7109375" style="155" customWidth="1"/>
    <col min="11013" max="11013" width="9.140625" style="155"/>
    <col min="11014" max="11014" width="9.28515625" style="155" customWidth="1"/>
    <col min="11015" max="11015" width="14" style="155" customWidth="1"/>
    <col min="11016" max="11016" width="12.7109375" style="155" customWidth="1"/>
    <col min="11017" max="11264" width="9.140625" style="155"/>
    <col min="11265" max="11265" width="10.28515625" style="155" customWidth="1"/>
    <col min="11266" max="11266" width="11.7109375" style="155" customWidth="1"/>
    <col min="11267" max="11268" width="7.7109375" style="155" customWidth="1"/>
    <col min="11269" max="11269" width="9.140625" style="155"/>
    <col min="11270" max="11270" width="9.28515625" style="155" customWidth="1"/>
    <col min="11271" max="11271" width="14" style="155" customWidth="1"/>
    <col min="11272" max="11272" width="12.7109375" style="155" customWidth="1"/>
    <col min="11273" max="11520" width="9.140625" style="155"/>
    <col min="11521" max="11521" width="10.28515625" style="155" customWidth="1"/>
    <col min="11522" max="11522" width="11.7109375" style="155" customWidth="1"/>
    <col min="11523" max="11524" width="7.7109375" style="155" customWidth="1"/>
    <col min="11525" max="11525" width="9.140625" style="155"/>
    <col min="11526" max="11526" width="9.28515625" style="155" customWidth="1"/>
    <col min="11527" max="11527" width="14" style="155" customWidth="1"/>
    <col min="11528" max="11528" width="12.7109375" style="155" customWidth="1"/>
    <col min="11529" max="11776" width="9.140625" style="155"/>
    <col min="11777" max="11777" width="10.28515625" style="155" customWidth="1"/>
    <col min="11778" max="11778" width="11.7109375" style="155" customWidth="1"/>
    <col min="11779" max="11780" width="7.7109375" style="155" customWidth="1"/>
    <col min="11781" max="11781" width="9.140625" style="155"/>
    <col min="11782" max="11782" width="9.28515625" style="155" customWidth="1"/>
    <col min="11783" max="11783" width="14" style="155" customWidth="1"/>
    <col min="11784" max="11784" width="12.7109375" style="155" customWidth="1"/>
    <col min="11785" max="12032" width="9.140625" style="155"/>
    <col min="12033" max="12033" width="10.28515625" style="155" customWidth="1"/>
    <col min="12034" max="12034" width="11.7109375" style="155" customWidth="1"/>
    <col min="12035" max="12036" width="7.7109375" style="155" customWidth="1"/>
    <col min="12037" max="12037" width="9.140625" style="155"/>
    <col min="12038" max="12038" width="9.28515625" style="155" customWidth="1"/>
    <col min="12039" max="12039" width="14" style="155" customWidth="1"/>
    <col min="12040" max="12040" width="12.7109375" style="155" customWidth="1"/>
    <col min="12041" max="12288" width="9.140625" style="155"/>
    <col min="12289" max="12289" width="10.28515625" style="155" customWidth="1"/>
    <col min="12290" max="12290" width="11.7109375" style="155" customWidth="1"/>
    <col min="12291" max="12292" width="7.7109375" style="155" customWidth="1"/>
    <col min="12293" max="12293" width="9.140625" style="155"/>
    <col min="12294" max="12294" width="9.28515625" style="155" customWidth="1"/>
    <col min="12295" max="12295" width="14" style="155" customWidth="1"/>
    <col min="12296" max="12296" width="12.7109375" style="155" customWidth="1"/>
    <col min="12297" max="12544" width="9.140625" style="155"/>
    <col min="12545" max="12545" width="10.28515625" style="155" customWidth="1"/>
    <col min="12546" max="12546" width="11.7109375" style="155" customWidth="1"/>
    <col min="12547" max="12548" width="7.7109375" style="155" customWidth="1"/>
    <col min="12549" max="12549" width="9.140625" style="155"/>
    <col min="12550" max="12550" width="9.28515625" style="155" customWidth="1"/>
    <col min="12551" max="12551" width="14" style="155" customWidth="1"/>
    <col min="12552" max="12552" width="12.7109375" style="155" customWidth="1"/>
    <col min="12553" max="12800" width="9.140625" style="155"/>
    <col min="12801" max="12801" width="10.28515625" style="155" customWidth="1"/>
    <col min="12802" max="12802" width="11.7109375" style="155" customWidth="1"/>
    <col min="12803" max="12804" width="7.7109375" style="155" customWidth="1"/>
    <col min="12805" max="12805" width="9.140625" style="155"/>
    <col min="12806" max="12806" width="9.28515625" style="155" customWidth="1"/>
    <col min="12807" max="12807" width="14" style="155" customWidth="1"/>
    <col min="12808" max="12808" width="12.7109375" style="155" customWidth="1"/>
    <col min="12809" max="13056" width="9.140625" style="155"/>
    <col min="13057" max="13057" width="10.28515625" style="155" customWidth="1"/>
    <col min="13058" max="13058" width="11.7109375" style="155" customWidth="1"/>
    <col min="13059" max="13060" width="7.7109375" style="155" customWidth="1"/>
    <col min="13061" max="13061" width="9.140625" style="155"/>
    <col min="13062" max="13062" width="9.28515625" style="155" customWidth="1"/>
    <col min="13063" max="13063" width="14" style="155" customWidth="1"/>
    <col min="13064" max="13064" width="12.7109375" style="155" customWidth="1"/>
    <col min="13065" max="13312" width="9.140625" style="155"/>
    <col min="13313" max="13313" width="10.28515625" style="155" customWidth="1"/>
    <col min="13314" max="13314" width="11.7109375" style="155" customWidth="1"/>
    <col min="13315" max="13316" width="7.7109375" style="155" customWidth="1"/>
    <col min="13317" max="13317" width="9.140625" style="155"/>
    <col min="13318" max="13318" width="9.28515625" style="155" customWidth="1"/>
    <col min="13319" max="13319" width="14" style="155" customWidth="1"/>
    <col min="13320" max="13320" width="12.7109375" style="155" customWidth="1"/>
    <col min="13321" max="13568" width="9.140625" style="155"/>
    <col min="13569" max="13569" width="10.28515625" style="155" customWidth="1"/>
    <col min="13570" max="13570" width="11.7109375" style="155" customWidth="1"/>
    <col min="13571" max="13572" width="7.7109375" style="155" customWidth="1"/>
    <col min="13573" max="13573" width="9.140625" style="155"/>
    <col min="13574" max="13574" width="9.28515625" style="155" customWidth="1"/>
    <col min="13575" max="13575" width="14" style="155" customWidth="1"/>
    <col min="13576" max="13576" width="12.7109375" style="155" customWidth="1"/>
    <col min="13577" max="13824" width="9.140625" style="155"/>
    <col min="13825" max="13825" width="10.28515625" style="155" customWidth="1"/>
    <col min="13826" max="13826" width="11.7109375" style="155" customWidth="1"/>
    <col min="13827" max="13828" width="7.7109375" style="155" customWidth="1"/>
    <col min="13829" max="13829" width="9.140625" style="155"/>
    <col min="13830" max="13830" width="9.28515625" style="155" customWidth="1"/>
    <col min="13831" max="13831" width="14" style="155" customWidth="1"/>
    <col min="13832" max="13832" width="12.7109375" style="155" customWidth="1"/>
    <col min="13833" max="14080" width="9.140625" style="155"/>
    <col min="14081" max="14081" width="10.28515625" style="155" customWidth="1"/>
    <col min="14082" max="14082" width="11.7109375" style="155" customWidth="1"/>
    <col min="14083" max="14084" width="7.7109375" style="155" customWidth="1"/>
    <col min="14085" max="14085" width="9.140625" style="155"/>
    <col min="14086" max="14086" width="9.28515625" style="155" customWidth="1"/>
    <col min="14087" max="14087" width="14" style="155" customWidth="1"/>
    <col min="14088" max="14088" width="12.7109375" style="155" customWidth="1"/>
    <col min="14089" max="14336" width="9.140625" style="155"/>
    <col min="14337" max="14337" width="10.28515625" style="155" customWidth="1"/>
    <col min="14338" max="14338" width="11.7109375" style="155" customWidth="1"/>
    <col min="14339" max="14340" width="7.7109375" style="155" customWidth="1"/>
    <col min="14341" max="14341" width="9.140625" style="155"/>
    <col min="14342" max="14342" width="9.28515625" style="155" customWidth="1"/>
    <col min="14343" max="14343" width="14" style="155" customWidth="1"/>
    <col min="14344" max="14344" width="12.7109375" style="155" customWidth="1"/>
    <col min="14345" max="14592" width="9.140625" style="155"/>
    <col min="14593" max="14593" width="10.28515625" style="155" customWidth="1"/>
    <col min="14594" max="14594" width="11.7109375" style="155" customWidth="1"/>
    <col min="14595" max="14596" width="7.7109375" style="155" customWidth="1"/>
    <col min="14597" max="14597" width="9.140625" style="155"/>
    <col min="14598" max="14598" width="9.28515625" style="155" customWidth="1"/>
    <col min="14599" max="14599" width="14" style="155" customWidth="1"/>
    <col min="14600" max="14600" width="12.7109375" style="155" customWidth="1"/>
    <col min="14601" max="14848" width="9.140625" style="155"/>
    <col min="14849" max="14849" width="10.28515625" style="155" customWidth="1"/>
    <col min="14850" max="14850" width="11.7109375" style="155" customWidth="1"/>
    <col min="14851" max="14852" width="7.7109375" style="155" customWidth="1"/>
    <col min="14853" max="14853" width="9.140625" style="155"/>
    <col min="14854" max="14854" width="9.28515625" style="155" customWidth="1"/>
    <col min="14855" max="14855" width="14" style="155" customWidth="1"/>
    <col min="14856" max="14856" width="12.7109375" style="155" customWidth="1"/>
    <col min="14857" max="15104" width="9.140625" style="155"/>
    <col min="15105" max="15105" width="10.28515625" style="155" customWidth="1"/>
    <col min="15106" max="15106" width="11.7109375" style="155" customWidth="1"/>
    <col min="15107" max="15108" width="7.7109375" style="155" customWidth="1"/>
    <col min="15109" max="15109" width="9.140625" style="155"/>
    <col min="15110" max="15110" width="9.28515625" style="155" customWidth="1"/>
    <col min="15111" max="15111" width="14" style="155" customWidth="1"/>
    <col min="15112" max="15112" width="12.7109375" style="155" customWidth="1"/>
    <col min="15113" max="15360" width="9.140625" style="155"/>
    <col min="15361" max="15361" width="10.28515625" style="155" customWidth="1"/>
    <col min="15362" max="15362" width="11.7109375" style="155" customWidth="1"/>
    <col min="15363" max="15364" width="7.7109375" style="155" customWidth="1"/>
    <col min="15365" max="15365" width="9.140625" style="155"/>
    <col min="15366" max="15366" width="9.28515625" style="155" customWidth="1"/>
    <col min="15367" max="15367" width="14" style="155" customWidth="1"/>
    <col min="15368" max="15368" width="12.7109375" style="155" customWidth="1"/>
    <col min="15369" max="15616" width="9.140625" style="155"/>
    <col min="15617" max="15617" width="10.28515625" style="155" customWidth="1"/>
    <col min="15618" max="15618" width="11.7109375" style="155" customWidth="1"/>
    <col min="15619" max="15620" width="7.7109375" style="155" customWidth="1"/>
    <col min="15621" max="15621" width="9.140625" style="155"/>
    <col min="15622" max="15622" width="9.28515625" style="155" customWidth="1"/>
    <col min="15623" max="15623" width="14" style="155" customWidth="1"/>
    <col min="15624" max="15624" width="12.7109375" style="155" customWidth="1"/>
    <col min="15625" max="15872" width="9.140625" style="155"/>
    <col min="15873" max="15873" width="10.28515625" style="155" customWidth="1"/>
    <col min="15874" max="15874" width="11.7109375" style="155" customWidth="1"/>
    <col min="15875" max="15876" width="7.7109375" style="155" customWidth="1"/>
    <col min="15877" max="15877" width="9.140625" style="155"/>
    <col min="15878" max="15878" width="9.28515625" style="155" customWidth="1"/>
    <col min="15879" max="15879" width="14" style="155" customWidth="1"/>
    <col min="15880" max="15880" width="12.7109375" style="155" customWidth="1"/>
    <col min="15881" max="16128" width="9.140625" style="155"/>
    <col min="16129" max="16129" width="10.28515625" style="155" customWidth="1"/>
    <col min="16130" max="16130" width="11.7109375" style="155" customWidth="1"/>
    <col min="16131" max="16132" width="7.7109375" style="155" customWidth="1"/>
    <col min="16133" max="16133" width="9.140625" style="155"/>
    <col min="16134" max="16134" width="9.28515625" style="155" customWidth="1"/>
    <col min="16135" max="16135" width="14" style="155" customWidth="1"/>
    <col min="16136" max="16136" width="12.7109375" style="155" customWidth="1"/>
    <col min="16137" max="16384" width="9.140625" style="155"/>
  </cols>
  <sheetData>
    <row r="1" spans="1:11" x14ac:dyDescent="0.2">
      <c r="A1" s="1" t="str">
        <f>+'DHC-HB10'!A1</f>
        <v>RUN DATE</v>
      </c>
      <c r="B1" s="269">
        <f ca="1">+'DHC-HB10'!B1</f>
        <v>43417</v>
      </c>
      <c r="H1" s="170" t="s">
        <v>323</v>
      </c>
    </row>
    <row r="2" spans="1:11" x14ac:dyDescent="0.2">
      <c r="A2"/>
      <c r="B2"/>
    </row>
    <row r="3" spans="1:11" customFormat="1" x14ac:dyDescent="0.2">
      <c r="A3" s="379" t="s">
        <v>251</v>
      </c>
      <c r="B3" s="379"/>
      <c r="C3" s="379"/>
      <c r="D3" s="379"/>
      <c r="E3" s="379"/>
      <c r="F3" s="379"/>
      <c r="G3" s="379"/>
      <c r="H3" s="379"/>
      <c r="I3" s="270"/>
      <c r="J3" s="270"/>
      <c r="K3" s="270"/>
    </row>
    <row r="4" spans="1:11" customFormat="1" x14ac:dyDescent="0.2">
      <c r="A4" s="409" t="s">
        <v>287</v>
      </c>
      <c r="B4" s="409"/>
      <c r="C4" s="409"/>
      <c r="D4" s="409"/>
      <c r="E4" s="409"/>
      <c r="F4" s="409"/>
      <c r="G4" s="409"/>
      <c r="H4" s="409"/>
      <c r="I4" s="270"/>
      <c r="J4" s="270"/>
      <c r="K4" s="270"/>
    </row>
    <row r="5" spans="1:11" customFormat="1" x14ac:dyDescent="0.2">
      <c r="A5" s="379" t="s">
        <v>282</v>
      </c>
      <c r="B5" s="379"/>
      <c r="C5" s="379"/>
      <c r="D5" s="379"/>
      <c r="E5" s="379"/>
      <c r="F5" s="379"/>
      <c r="G5" s="379"/>
      <c r="H5" s="379"/>
      <c r="I5" s="270"/>
      <c r="K5" s="54"/>
    </row>
    <row r="6" spans="1:11" customFormat="1" x14ac:dyDescent="0.2">
      <c r="C6" s="271"/>
      <c r="D6" s="271"/>
      <c r="E6" s="40"/>
      <c r="F6" s="40"/>
      <c r="G6" s="95"/>
    </row>
    <row r="7" spans="1:11" customFormat="1" x14ac:dyDescent="0.2">
      <c r="A7" s="307" t="s">
        <v>254</v>
      </c>
      <c r="B7" s="381">
        <f>FACESHEET!C13</f>
        <v>0</v>
      </c>
      <c r="C7" s="403"/>
      <c r="D7" s="316"/>
      <c r="E7" s="316"/>
      <c r="F7" s="329" t="s">
        <v>338</v>
      </c>
    </row>
    <row r="8" spans="1:11" customFormat="1" x14ac:dyDescent="0.2">
      <c r="A8" s="307" t="s">
        <v>302</v>
      </c>
      <c r="B8" s="384">
        <f>+FACESHEET!A20</f>
        <v>0</v>
      </c>
      <c r="C8" s="386"/>
      <c r="D8" s="317"/>
      <c r="E8" s="317"/>
      <c r="F8" s="329" t="s">
        <v>255</v>
      </c>
      <c r="G8" s="390">
        <f>+FACESHEET!E17</f>
        <v>0</v>
      </c>
      <c r="H8" s="391"/>
    </row>
    <row r="9" spans="1:11" customFormat="1" x14ac:dyDescent="0.2">
      <c r="A9" s="308" t="s">
        <v>256</v>
      </c>
      <c r="B9" s="387">
        <f>+FACESHEET!D20</f>
        <v>0</v>
      </c>
      <c r="C9" s="389"/>
      <c r="D9" s="318"/>
      <c r="E9" s="318"/>
      <c r="F9" s="329" t="s">
        <v>257</v>
      </c>
      <c r="G9" s="390">
        <f>+FACESHEET!H17</f>
        <v>0</v>
      </c>
      <c r="H9" s="391"/>
    </row>
    <row r="10" spans="1:11" x14ac:dyDescent="0.2">
      <c r="A10" s="173"/>
      <c r="B10" s="173"/>
      <c r="C10" s="173"/>
      <c r="D10" s="174"/>
      <c r="E10" s="173"/>
      <c r="F10" s="173"/>
      <c r="G10" s="173"/>
      <c r="H10" s="173"/>
    </row>
    <row r="12" spans="1:11" x14ac:dyDescent="0.2">
      <c r="F12" s="301" t="s">
        <v>274</v>
      </c>
    </row>
    <row r="13" spans="1:11" x14ac:dyDescent="0.2">
      <c r="F13" s="328" t="s">
        <v>107</v>
      </c>
    </row>
    <row r="14" spans="1:11" x14ac:dyDescent="0.2">
      <c r="A14" s="273"/>
      <c r="B14" s="273"/>
      <c r="F14" s="175"/>
      <c r="G14" s="176"/>
      <c r="H14" s="328"/>
    </row>
    <row r="15" spans="1:11" x14ac:dyDescent="0.2">
      <c r="A15" s="273" t="s">
        <v>162</v>
      </c>
      <c r="B15" s="273"/>
      <c r="F15" s="115"/>
      <c r="G15" s="177"/>
      <c r="H15" s="328"/>
    </row>
    <row r="16" spans="1:11" x14ac:dyDescent="0.2">
      <c r="A16" s="273"/>
      <c r="B16" s="273"/>
      <c r="F16" s="275"/>
      <c r="G16" s="177"/>
      <c r="H16" s="328"/>
      <c r="J16" s="305"/>
    </row>
    <row r="17" spans="1:8" x14ac:dyDescent="0.2">
      <c r="A17" s="273" t="s">
        <v>163</v>
      </c>
      <c r="B17" s="273"/>
      <c r="F17" s="115"/>
      <c r="G17" s="177"/>
      <c r="H17" s="328"/>
    </row>
    <row r="18" spans="1:8" x14ac:dyDescent="0.2">
      <c r="A18" s="273"/>
      <c r="B18" s="273"/>
      <c r="F18" s="275"/>
      <c r="G18" s="177"/>
      <c r="H18" s="328"/>
    </row>
    <row r="19" spans="1:8" x14ac:dyDescent="0.2">
      <c r="A19" s="273" t="s">
        <v>283</v>
      </c>
      <c r="B19" s="273"/>
      <c r="F19" s="115"/>
      <c r="G19" s="177"/>
      <c r="H19" s="328"/>
    </row>
    <row r="20" spans="1:8" x14ac:dyDescent="0.2">
      <c r="A20" s="273"/>
      <c r="B20" s="273"/>
      <c r="F20" s="275"/>
      <c r="G20" s="177"/>
      <c r="H20" s="328"/>
    </row>
    <row r="21" spans="1:8" x14ac:dyDescent="0.2">
      <c r="A21" s="273" t="s">
        <v>165</v>
      </c>
      <c r="B21" s="273"/>
      <c r="F21" s="115"/>
      <c r="G21" s="177"/>
      <c r="H21" s="328"/>
    </row>
    <row r="22" spans="1:8" x14ac:dyDescent="0.2">
      <c r="A22" s="273"/>
      <c r="B22" s="273"/>
      <c r="F22" s="175"/>
      <c r="G22" s="177"/>
      <c r="H22" s="328"/>
    </row>
    <row r="23" spans="1:8" x14ac:dyDescent="0.2">
      <c r="A23" s="273" t="s">
        <v>166</v>
      </c>
      <c r="B23" s="273"/>
      <c r="F23" s="115"/>
      <c r="G23" s="177"/>
      <c r="H23" s="328"/>
    </row>
    <row r="24" spans="1:8" x14ac:dyDescent="0.2">
      <c r="A24" s="273"/>
      <c r="B24" s="273"/>
      <c r="G24" s="175"/>
      <c r="H24" s="328"/>
    </row>
    <row r="25" spans="1:8" x14ac:dyDescent="0.2">
      <c r="A25" s="273" t="s">
        <v>167</v>
      </c>
      <c r="B25" s="273"/>
      <c r="G25" s="276">
        <f>SUM(F14:F23)</f>
        <v>0</v>
      </c>
      <c r="H25" s="328"/>
    </row>
    <row r="26" spans="1:8" x14ac:dyDescent="0.2">
      <c r="A26" s="273"/>
      <c r="B26" s="273"/>
      <c r="G26" s="181"/>
      <c r="H26" s="328"/>
    </row>
    <row r="27" spans="1:8" x14ac:dyDescent="0.2">
      <c r="A27" s="273" t="s">
        <v>259</v>
      </c>
      <c r="B27" s="273"/>
      <c r="G27" s="332"/>
      <c r="H27" s="328"/>
    </row>
    <row r="28" spans="1:8" x14ac:dyDescent="0.2">
      <c r="A28" s="273"/>
      <c r="B28" s="273"/>
      <c r="G28" s="181"/>
      <c r="H28" s="328"/>
    </row>
    <row r="29" spans="1:8" x14ac:dyDescent="0.2">
      <c r="A29" s="273" t="s">
        <v>260</v>
      </c>
      <c r="B29" s="273"/>
      <c r="G29" s="277"/>
    </row>
    <row r="30" spans="1:8" x14ac:dyDescent="0.2">
      <c r="A30" s="278" t="s">
        <v>261</v>
      </c>
      <c r="B30" s="273"/>
      <c r="G30" s="229">
        <f>G25*G27</f>
        <v>0</v>
      </c>
    </row>
    <row r="31" spans="1:8" x14ac:dyDescent="0.2">
      <c r="A31" s="278"/>
      <c r="B31" s="273"/>
      <c r="G31" s="182"/>
      <c r="H31" s="156"/>
    </row>
    <row r="32" spans="1:8" x14ac:dyDescent="0.2">
      <c r="A32" s="273" t="s">
        <v>284</v>
      </c>
      <c r="G32" s="228">
        <f>+'DHB-HB6A NCHC'!E37</f>
        <v>0</v>
      </c>
      <c r="H32" s="302" t="s">
        <v>325</v>
      </c>
    </row>
    <row r="33" spans="1:8" x14ac:dyDescent="0.2">
      <c r="G33" s="279"/>
      <c r="H33" s="187"/>
    </row>
    <row r="34" spans="1:8" x14ac:dyDescent="0.2">
      <c r="A34" s="155" t="s">
        <v>264</v>
      </c>
      <c r="G34" s="228">
        <f>G30-G32</f>
        <v>0</v>
      </c>
      <c r="H34" s="156" t="s">
        <v>265</v>
      </c>
    </row>
    <row r="35" spans="1:8" x14ac:dyDescent="0.2">
      <c r="G35" s="280"/>
      <c r="H35" s="187"/>
    </row>
    <row r="36" spans="1:8" x14ac:dyDescent="0.2">
      <c r="A36" s="1" t="s">
        <v>285</v>
      </c>
      <c r="G36" s="281"/>
      <c r="H36" s="187"/>
    </row>
    <row r="37" spans="1:8" x14ac:dyDescent="0.2">
      <c r="A37" s="282"/>
      <c r="G37" s="281"/>
      <c r="H37" s="187"/>
    </row>
    <row r="40" spans="1:8" x14ac:dyDescent="0.2">
      <c r="A40" s="187"/>
    </row>
    <row r="41" spans="1:8" x14ac:dyDescent="0.2">
      <c r="A41" s="187"/>
    </row>
    <row r="42" spans="1:8" x14ac:dyDescent="0.2">
      <c r="A42" s="187"/>
    </row>
    <row r="43" spans="1:8" x14ac:dyDescent="0.2">
      <c r="A43" s="285" t="str">
        <f>+'DHC-HB10'!A48</f>
        <v>DHB-HB RHC (10/2018)</v>
      </c>
    </row>
    <row r="44" spans="1:8" x14ac:dyDescent="0.2">
      <c r="A44" s="285" t="s">
        <v>39</v>
      </c>
    </row>
    <row r="45" spans="1:8" x14ac:dyDescent="0.2">
      <c r="A45" s="407" t="s">
        <v>337</v>
      </c>
      <c r="B45" s="407"/>
      <c r="C45" s="407"/>
      <c r="D45" s="407"/>
      <c r="E45" s="407"/>
      <c r="F45" s="407"/>
      <c r="G45" s="407"/>
      <c r="H45" s="407"/>
    </row>
  </sheetData>
  <sheetProtection algorithmName="SHA-512" hashValue="CecwdOBpDIOfkmWDFRkNyC/4hgose385TuSrsj0zhP3n2lEPzLuPFZQR3FD22sV5qY8pZ5hdu9jDH5mrp4PTPg==" saltValue="Axl/ye4SQmQrlDnNGn/rPw==" spinCount="100000" sheet="1" objects="1" scenarios="1" selectLockedCells="1"/>
  <mergeCells count="9">
    <mergeCell ref="A45:H45"/>
    <mergeCell ref="A3:H3"/>
    <mergeCell ref="A4:H4"/>
    <mergeCell ref="A5:H5"/>
    <mergeCell ref="B7:C7"/>
    <mergeCell ref="B8:C8"/>
    <mergeCell ref="G8:H8"/>
    <mergeCell ref="B9:C9"/>
    <mergeCell ref="G9:H9"/>
  </mergeCells>
  <pageMargins left="0.7" right="0.7" top="0.75" bottom="0.75" header="0.3" footer="0.3"/>
  <pageSetup scale="8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52"/>
  <sheetViews>
    <sheetView showGridLines="0" showZeros="0" topLeftCell="A4" zoomScaleNormal="100" workbookViewId="0">
      <selection activeCell="G16" sqref="G16"/>
    </sheetView>
  </sheetViews>
  <sheetFormatPr defaultRowHeight="12.75" x14ac:dyDescent="0.2"/>
  <cols>
    <col min="1" max="1" width="14.7109375" customWidth="1"/>
    <col min="2" max="2" width="12.42578125" customWidth="1"/>
    <col min="6" max="6" width="13.7109375" customWidth="1"/>
    <col min="7" max="7" width="14.140625" customWidth="1"/>
    <col min="8" max="8" width="11.5703125" customWidth="1"/>
  </cols>
  <sheetData>
    <row r="1" spans="1:8" x14ac:dyDescent="0.2">
      <c r="A1" s="1" t="s">
        <v>291</v>
      </c>
      <c r="B1" s="313">
        <f ca="1">TODAY()</f>
        <v>43417</v>
      </c>
      <c r="H1" s="126" t="s">
        <v>290</v>
      </c>
    </row>
    <row r="2" spans="1:8" x14ac:dyDescent="0.2">
      <c r="A2" s="303"/>
      <c r="B2" s="254"/>
      <c r="C2">
        <f>+FACESHEET!D7</f>
        <v>0</v>
      </c>
      <c r="H2" s="126"/>
    </row>
    <row r="3" spans="1:8" x14ac:dyDescent="0.2">
      <c r="A3" s="379" t="s">
        <v>251</v>
      </c>
      <c r="B3" s="379"/>
      <c r="C3" s="379"/>
      <c r="D3" s="379"/>
      <c r="E3" s="379"/>
      <c r="F3" s="379"/>
      <c r="G3" s="379"/>
      <c r="H3" s="379"/>
    </row>
    <row r="4" spans="1:8" x14ac:dyDescent="0.2">
      <c r="A4" s="379" t="s">
        <v>339</v>
      </c>
      <c r="B4" s="379"/>
      <c r="C4" s="379"/>
      <c r="D4" s="379"/>
      <c r="E4" s="379"/>
      <c r="F4" s="379"/>
      <c r="G4" s="379"/>
      <c r="H4" s="379"/>
    </row>
    <row r="5" spans="1:8" x14ac:dyDescent="0.2">
      <c r="A5" s="379" t="s">
        <v>340</v>
      </c>
      <c r="B5" s="379"/>
      <c r="C5" s="379"/>
      <c r="D5" s="379"/>
      <c r="E5" s="379"/>
      <c r="F5" s="379"/>
      <c r="G5" s="379"/>
      <c r="H5" s="379"/>
    </row>
    <row r="6" spans="1:8" x14ac:dyDescent="0.2">
      <c r="D6" s="304"/>
    </row>
    <row r="7" spans="1:8" x14ac:dyDescent="0.2">
      <c r="A7" s="307" t="s">
        <v>254</v>
      </c>
      <c r="B7" s="381">
        <f>FACESHEET!C13</f>
        <v>0</v>
      </c>
      <c r="C7" s="382"/>
      <c r="D7" s="383"/>
      <c r="E7" s="304"/>
      <c r="F7" s="329" t="s">
        <v>338</v>
      </c>
    </row>
    <row r="8" spans="1:8" x14ac:dyDescent="0.2">
      <c r="A8" s="307" t="s">
        <v>302</v>
      </c>
      <c r="B8" s="384">
        <f>+FACESHEET!A20</f>
        <v>0</v>
      </c>
      <c r="C8" s="385"/>
      <c r="D8" s="386"/>
      <c r="E8" s="304"/>
      <c r="F8" s="329" t="s">
        <v>255</v>
      </c>
      <c r="G8" s="390">
        <f>+FACESHEET!E17</f>
        <v>0</v>
      </c>
      <c r="H8" s="391"/>
    </row>
    <row r="9" spans="1:8" x14ac:dyDescent="0.2">
      <c r="A9" s="308" t="s">
        <v>256</v>
      </c>
      <c r="B9" s="387">
        <f>+FACESHEET!D20</f>
        <v>0</v>
      </c>
      <c r="C9" s="388"/>
      <c r="D9" s="389"/>
      <c r="E9" s="304"/>
      <c r="F9" s="329" t="s">
        <v>257</v>
      </c>
      <c r="G9" s="390">
        <f>+FACESHEET!H17</f>
        <v>0</v>
      </c>
      <c r="H9" s="391"/>
    </row>
    <row r="10" spans="1:8" x14ac:dyDescent="0.2">
      <c r="A10" s="15"/>
      <c r="B10" s="15"/>
      <c r="C10" s="15"/>
      <c r="D10" s="15"/>
      <c r="E10" s="15"/>
      <c r="F10" s="15"/>
      <c r="G10" s="15"/>
      <c r="H10" s="15"/>
    </row>
    <row r="12" spans="1:8" x14ac:dyDescent="0.2">
      <c r="A12" s="123"/>
      <c r="B12" s="123"/>
      <c r="C12" s="123"/>
      <c r="D12" s="123"/>
      <c r="E12" s="123"/>
      <c r="F12" s="123"/>
      <c r="G12" s="123"/>
    </row>
    <row r="13" spans="1:8" x14ac:dyDescent="0.2">
      <c r="A13" s="33"/>
      <c r="B13" s="34"/>
      <c r="C13" s="34"/>
      <c r="D13" s="34"/>
      <c r="E13" s="35"/>
      <c r="F13" s="16"/>
      <c r="G13" s="5"/>
    </row>
    <row r="14" spans="1:8" x14ac:dyDescent="0.2">
      <c r="A14" s="63"/>
      <c r="B14" s="38"/>
      <c r="C14" s="38"/>
      <c r="D14" s="38"/>
      <c r="E14" s="64"/>
      <c r="F14" s="131" t="s">
        <v>40</v>
      </c>
      <c r="G14" s="132" t="s">
        <v>41</v>
      </c>
    </row>
    <row r="15" spans="1:8" x14ac:dyDescent="0.2">
      <c r="A15" s="1" t="s">
        <v>223</v>
      </c>
      <c r="B15" s="262"/>
      <c r="C15" s="262"/>
      <c r="D15" s="262"/>
      <c r="E15" s="262"/>
      <c r="F15" s="17"/>
      <c r="G15" s="23"/>
    </row>
    <row r="16" spans="1:8" x14ac:dyDescent="0.2">
      <c r="A16" s="1"/>
      <c r="F16" s="18"/>
      <c r="G16" s="115"/>
    </row>
    <row r="17" spans="1:7" x14ac:dyDescent="0.2">
      <c r="A17" s="1" t="s">
        <v>42</v>
      </c>
      <c r="F17" s="16"/>
      <c r="G17" s="17"/>
    </row>
    <row r="18" spans="1:7" x14ac:dyDescent="0.2">
      <c r="A18" s="1" t="s">
        <v>43</v>
      </c>
      <c r="F18" s="115"/>
      <c r="G18" s="20"/>
    </row>
    <row r="19" spans="1:7" x14ac:dyDescent="0.2">
      <c r="F19" s="16"/>
      <c r="G19" s="20"/>
    </row>
    <row r="20" spans="1:7" x14ac:dyDescent="0.2">
      <c r="A20" s="1" t="s">
        <v>44</v>
      </c>
      <c r="F20" s="115"/>
      <c r="G20" s="20"/>
    </row>
    <row r="21" spans="1:7" x14ac:dyDescent="0.2">
      <c r="F21" s="16"/>
      <c r="G21" s="20"/>
    </row>
    <row r="22" spans="1:7" x14ac:dyDescent="0.2">
      <c r="A22" s="1" t="s">
        <v>45</v>
      </c>
      <c r="F22" s="115"/>
      <c r="G22" s="20"/>
    </row>
    <row r="23" spans="1:7" x14ac:dyDescent="0.2">
      <c r="F23" s="16"/>
      <c r="G23" s="20"/>
    </row>
    <row r="24" spans="1:7" x14ac:dyDescent="0.2">
      <c r="A24" s="1" t="s">
        <v>230</v>
      </c>
      <c r="F24" s="115"/>
      <c r="G24" s="20"/>
    </row>
    <row r="25" spans="1:7" x14ac:dyDescent="0.2">
      <c r="F25" s="16"/>
      <c r="G25" s="20"/>
    </row>
    <row r="26" spans="1:7" x14ac:dyDescent="0.2">
      <c r="A26" s="1" t="s">
        <v>231</v>
      </c>
      <c r="F26" s="115"/>
      <c r="G26" s="20"/>
    </row>
    <row r="27" spans="1:7" x14ac:dyDescent="0.2">
      <c r="F27" s="16"/>
      <c r="G27" s="20"/>
    </row>
    <row r="28" spans="1:7" x14ac:dyDescent="0.2">
      <c r="A28" s="1" t="s">
        <v>232</v>
      </c>
      <c r="F28" s="115"/>
      <c r="G28" s="20"/>
    </row>
    <row r="29" spans="1:7" x14ac:dyDescent="0.2">
      <c r="F29" s="16">
        <v>0</v>
      </c>
      <c r="G29" s="20"/>
    </row>
    <row r="30" spans="1:7" x14ac:dyDescent="0.2">
      <c r="A30" s="1" t="s">
        <v>233</v>
      </c>
      <c r="F30" s="115"/>
      <c r="G30" s="18"/>
    </row>
    <row r="31" spans="1:7" x14ac:dyDescent="0.2">
      <c r="G31" s="16"/>
    </row>
    <row r="32" spans="1:7" x14ac:dyDescent="0.2">
      <c r="A32" s="1" t="s">
        <v>328</v>
      </c>
      <c r="G32" s="228">
        <f>SUM(F18:F30)</f>
        <v>0</v>
      </c>
    </row>
    <row r="33" spans="1:8" x14ac:dyDescent="0.2">
      <c r="G33" s="16"/>
    </row>
    <row r="34" spans="1:8" x14ac:dyDescent="0.2">
      <c r="A34" s="1" t="s">
        <v>46</v>
      </c>
      <c r="G34" s="229">
        <f>G16-G32</f>
        <v>0</v>
      </c>
      <c r="H34" s="230"/>
    </row>
    <row r="35" spans="1:8" x14ac:dyDescent="0.2">
      <c r="G35" s="1" t="s">
        <v>292</v>
      </c>
    </row>
    <row r="36" spans="1:8" x14ac:dyDescent="0.2">
      <c r="A36" s="1" t="s">
        <v>220</v>
      </c>
    </row>
    <row r="37" spans="1:8" x14ac:dyDescent="0.2">
      <c r="A37" s="1" t="s">
        <v>217</v>
      </c>
    </row>
    <row r="38" spans="1:8" x14ac:dyDescent="0.2">
      <c r="A38" s="1" t="s">
        <v>218</v>
      </c>
    </row>
    <row r="39" spans="1:8" x14ac:dyDescent="0.2">
      <c r="A39" s="1" t="s">
        <v>219</v>
      </c>
    </row>
    <row r="40" spans="1:8" x14ac:dyDescent="0.2">
      <c r="A40" s="1"/>
    </row>
    <row r="42" spans="1:8" x14ac:dyDescent="0.2">
      <c r="A42" s="1" t="s">
        <v>47</v>
      </c>
    </row>
    <row r="50" spans="1:8" x14ac:dyDescent="0.2">
      <c r="A50" s="1" t="str">
        <f>FACESHEET!A58</f>
        <v>DHB-HB RHC (10/2018)</v>
      </c>
    </row>
    <row r="51" spans="1:8" x14ac:dyDescent="0.2">
      <c r="A51" s="1" t="s">
        <v>39</v>
      </c>
    </row>
    <row r="52" spans="1:8" x14ac:dyDescent="0.2">
      <c r="A52" s="380" t="s">
        <v>48</v>
      </c>
      <c r="B52" s="380"/>
      <c r="C52" s="380"/>
      <c r="D52" s="380"/>
      <c r="E52" s="380"/>
      <c r="F52" s="380"/>
      <c r="G52" s="380"/>
      <c r="H52" s="380"/>
    </row>
  </sheetData>
  <sheetProtection algorithmName="SHA-512" hashValue="zBUMMgZmBrJbZfgHAqpbbf6+gRwU19i/UyffsOqxF2D5tEmP+M4VJB4dvrWmIepjTvsyLmNLJZ4S1KePx1EKSA==" saltValue="x5WSyAWyW+miGvzQVTleqw==" spinCount="100000" sheet="1" selectLockedCells="1"/>
  <mergeCells count="9">
    <mergeCell ref="A3:H3"/>
    <mergeCell ref="A5:H5"/>
    <mergeCell ref="A52:H52"/>
    <mergeCell ref="B7:D7"/>
    <mergeCell ref="B8:D8"/>
    <mergeCell ref="B9:D9"/>
    <mergeCell ref="G8:H8"/>
    <mergeCell ref="G9:H9"/>
    <mergeCell ref="A4:H4"/>
  </mergeCells>
  <phoneticPr fontId="11" type="noConversion"/>
  <pageMargins left="0.75" right="0.25" top="0.5" bottom="0.5" header="0.25" footer="0.25"/>
  <pageSetup scale="9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58"/>
  <sheetViews>
    <sheetView showGridLines="0" showZeros="0" topLeftCell="A7" zoomScaleNormal="100" workbookViewId="0">
      <selection activeCell="F28" sqref="F28"/>
    </sheetView>
  </sheetViews>
  <sheetFormatPr defaultRowHeight="12.75" x14ac:dyDescent="0.2"/>
  <cols>
    <col min="1" max="1" width="13.85546875" customWidth="1"/>
    <col min="2" max="2" width="12.42578125" customWidth="1"/>
    <col min="3" max="3" width="10.7109375" customWidth="1"/>
    <col min="4" max="4" width="8" customWidth="1"/>
    <col min="5" max="5" width="9.85546875" customWidth="1"/>
    <col min="6" max="6" width="15.7109375" customWidth="1"/>
    <col min="7" max="7" width="11.140625" customWidth="1"/>
    <col min="8" max="8" width="17.42578125" customWidth="1"/>
    <col min="9" max="9" width="14.7109375" customWidth="1"/>
  </cols>
  <sheetData>
    <row r="1" spans="1:8" x14ac:dyDescent="0.2">
      <c r="A1" s="1" t="str">
        <f>+'DHB-HB1'!A1</f>
        <v>RUN DATE</v>
      </c>
      <c r="B1" s="313">
        <f ca="1">+'DHB-HB1'!B1</f>
        <v>43417</v>
      </c>
      <c r="H1" s="126" t="s">
        <v>293</v>
      </c>
    </row>
    <row r="2" spans="1:8" x14ac:dyDescent="0.2">
      <c r="A2" s="225"/>
      <c r="B2" s="244"/>
    </row>
    <row r="3" spans="1:8" ht="15" customHeight="1" x14ac:dyDescent="0.2">
      <c r="A3" s="379" t="s">
        <v>251</v>
      </c>
      <c r="B3" s="379"/>
      <c r="C3" s="379"/>
      <c r="D3" s="379"/>
      <c r="E3" s="379"/>
      <c r="F3" s="379"/>
      <c r="G3" s="379"/>
      <c r="H3" s="379"/>
    </row>
    <row r="4" spans="1:8" ht="15" customHeight="1" x14ac:dyDescent="0.2">
      <c r="A4" s="379" t="s">
        <v>339</v>
      </c>
      <c r="B4" s="379"/>
      <c r="C4" s="379"/>
      <c r="D4" s="379"/>
      <c r="E4" s="379"/>
      <c r="F4" s="379"/>
      <c r="G4" s="379"/>
      <c r="H4" s="379"/>
    </row>
    <row r="5" spans="1:8" ht="15" customHeight="1" x14ac:dyDescent="0.2">
      <c r="A5" s="379" t="s">
        <v>341</v>
      </c>
      <c r="B5" s="379"/>
      <c r="C5" s="379"/>
      <c r="D5" s="379"/>
      <c r="E5" s="379"/>
      <c r="F5" s="379"/>
      <c r="G5" s="379"/>
      <c r="H5" s="379"/>
    </row>
    <row r="6" spans="1:8" ht="15" customHeight="1" x14ac:dyDescent="0.2"/>
    <row r="7" spans="1:8" x14ac:dyDescent="0.2">
      <c r="A7" s="307" t="s">
        <v>254</v>
      </c>
      <c r="B7" s="381">
        <f>FACESHEET!C13</f>
        <v>0</v>
      </c>
      <c r="C7" s="382"/>
      <c r="D7" s="383"/>
      <c r="E7" s="304"/>
      <c r="F7" s="329" t="s">
        <v>338</v>
      </c>
    </row>
    <row r="8" spans="1:8" x14ac:dyDescent="0.2">
      <c r="A8" s="307" t="s">
        <v>302</v>
      </c>
      <c r="B8" s="384">
        <f>+FACESHEET!A20</f>
        <v>0</v>
      </c>
      <c r="C8" s="385"/>
      <c r="D8" s="386"/>
      <c r="E8" s="304"/>
      <c r="F8" s="329" t="s">
        <v>255</v>
      </c>
      <c r="G8" s="390">
        <f>+FACESHEET!E17</f>
        <v>0</v>
      </c>
      <c r="H8" s="391"/>
    </row>
    <row r="9" spans="1:8" x14ac:dyDescent="0.2">
      <c r="A9" s="308" t="s">
        <v>256</v>
      </c>
      <c r="B9" s="387">
        <f>+FACESHEET!D20</f>
        <v>0</v>
      </c>
      <c r="C9" s="388"/>
      <c r="D9" s="389"/>
      <c r="E9" s="304"/>
      <c r="F9" s="329" t="s">
        <v>257</v>
      </c>
      <c r="G9" s="390">
        <f>+FACESHEET!H17</f>
        <v>0</v>
      </c>
      <c r="H9" s="391"/>
    </row>
    <row r="10" spans="1:8" x14ac:dyDescent="0.2">
      <c r="A10" s="15"/>
      <c r="B10" s="15"/>
      <c r="C10" s="15"/>
      <c r="D10" s="15"/>
      <c r="E10" s="15"/>
      <c r="F10" s="15"/>
      <c r="G10" s="15"/>
      <c r="H10" s="15"/>
    </row>
    <row r="11" spans="1:8" ht="7.5" customHeight="1" x14ac:dyDescent="0.2">
      <c r="F11" s="3"/>
      <c r="G11" s="3"/>
    </row>
    <row r="12" spans="1:8" ht="6.75" customHeight="1" x14ac:dyDescent="0.2">
      <c r="A12" s="123"/>
      <c r="B12" s="70"/>
      <c r="C12" s="70"/>
      <c r="D12" s="70"/>
      <c r="E12" s="70"/>
      <c r="F12" s="70"/>
      <c r="G12" s="70"/>
      <c r="H12" s="70"/>
    </row>
    <row r="13" spans="1:8" x14ac:dyDescent="0.2">
      <c r="A13" s="33"/>
      <c r="B13" s="34"/>
      <c r="C13" s="34"/>
      <c r="D13" s="34"/>
      <c r="E13" s="35"/>
      <c r="F13" s="29" t="s">
        <v>49</v>
      </c>
      <c r="G13" s="29" t="s">
        <v>50</v>
      </c>
      <c r="H13" s="29" t="s">
        <v>51</v>
      </c>
    </row>
    <row r="14" spans="1:8" x14ac:dyDescent="0.2">
      <c r="A14" s="36"/>
      <c r="B14" s="19"/>
      <c r="C14" s="19"/>
      <c r="D14" s="19"/>
      <c r="E14" s="37"/>
      <c r="F14" s="127" t="s">
        <v>52</v>
      </c>
      <c r="G14" s="127" t="s">
        <v>53</v>
      </c>
      <c r="H14" s="127" t="s">
        <v>54</v>
      </c>
    </row>
    <row r="15" spans="1:8" x14ac:dyDescent="0.2">
      <c r="A15" s="36"/>
      <c r="B15" s="19"/>
      <c r="C15" s="19"/>
      <c r="D15" s="19"/>
      <c r="E15" s="37"/>
      <c r="F15" s="130"/>
      <c r="G15" s="130" t="s">
        <v>55</v>
      </c>
      <c r="H15" s="130" t="s">
        <v>56</v>
      </c>
    </row>
    <row r="16" spans="1:8" x14ac:dyDescent="0.2">
      <c r="A16" s="63"/>
      <c r="B16" s="38"/>
      <c r="C16" s="38"/>
      <c r="D16" s="38"/>
      <c r="E16" s="64"/>
      <c r="F16" s="129" t="s">
        <v>40</v>
      </c>
      <c r="G16" s="129" t="s">
        <v>41</v>
      </c>
      <c r="H16" s="247" t="s">
        <v>57</v>
      </c>
    </row>
    <row r="17" spans="1:8" x14ac:dyDescent="0.2">
      <c r="A17" s="1" t="s">
        <v>58</v>
      </c>
      <c r="F17" s="17"/>
      <c r="G17" s="33"/>
      <c r="H17" s="20"/>
    </row>
    <row r="18" spans="1:8" x14ac:dyDescent="0.2">
      <c r="A18" s="128" t="s">
        <v>221</v>
      </c>
      <c r="B18" s="1"/>
      <c r="C18" s="262"/>
      <c r="D18" s="262"/>
      <c r="F18" s="18"/>
      <c r="G18" s="148"/>
      <c r="H18" s="18"/>
    </row>
    <row r="19" spans="1:8" ht="9.9499999999999993" customHeight="1" x14ac:dyDescent="0.2">
      <c r="A19" s="126"/>
      <c r="B19" s="1"/>
      <c r="F19" s="10"/>
      <c r="G19" s="149"/>
      <c r="H19" s="13"/>
    </row>
    <row r="20" spans="1:8" ht="15.95" customHeight="1" x14ac:dyDescent="0.2">
      <c r="A20" s="128" t="s">
        <v>214</v>
      </c>
      <c r="B20" s="1"/>
      <c r="C20" s="262"/>
      <c r="D20" s="262"/>
      <c r="E20" s="262"/>
      <c r="F20" s="227"/>
      <c r="G20" s="226" t="str">
        <f t="shared" ref="G20:G32" si="0">RATIO</f>
        <v/>
      </c>
      <c r="H20" s="136" t="str">
        <f t="shared" ref="H20:H40" si="1">IF(F20=0,"",F20*G20)</f>
        <v/>
      </c>
    </row>
    <row r="21" spans="1:8" ht="15.95" customHeight="1" x14ac:dyDescent="0.2">
      <c r="A21" s="128" t="s">
        <v>215</v>
      </c>
      <c r="B21" s="1"/>
      <c r="C21" s="262"/>
      <c r="D21" s="262"/>
      <c r="E21" s="262"/>
      <c r="F21" s="227"/>
      <c r="G21" s="226" t="str">
        <f t="shared" si="0"/>
        <v/>
      </c>
      <c r="H21" s="136" t="str">
        <f t="shared" si="1"/>
        <v/>
      </c>
    </row>
    <row r="22" spans="1:8" ht="15.95" customHeight="1" x14ac:dyDescent="0.2">
      <c r="A22" s="1" t="s">
        <v>197</v>
      </c>
      <c r="B22" s="1"/>
      <c r="C22" s="261"/>
      <c r="D22" s="261"/>
      <c r="E22" s="262"/>
      <c r="F22" s="227"/>
      <c r="G22" s="226" t="str">
        <f t="shared" si="0"/>
        <v/>
      </c>
      <c r="H22" s="136" t="str">
        <f t="shared" si="1"/>
        <v/>
      </c>
    </row>
    <row r="23" spans="1:8" ht="15.95" customHeight="1" x14ac:dyDescent="0.2">
      <c r="A23" s="1" t="s">
        <v>206</v>
      </c>
      <c r="B23" s="1"/>
      <c r="C23" s="261"/>
      <c r="D23" s="261"/>
      <c r="E23" s="262"/>
      <c r="F23" s="312"/>
      <c r="G23" s="226" t="str">
        <f t="shared" si="0"/>
        <v/>
      </c>
      <c r="H23" s="136" t="str">
        <f t="shared" si="1"/>
        <v/>
      </c>
    </row>
    <row r="24" spans="1:8" ht="15.95" customHeight="1" x14ac:dyDescent="0.2">
      <c r="A24" s="1" t="s">
        <v>198</v>
      </c>
      <c r="B24" s="1"/>
      <c r="C24" s="261"/>
      <c r="D24" s="261"/>
      <c r="E24" s="262"/>
      <c r="F24" s="227"/>
      <c r="G24" s="226" t="str">
        <f t="shared" si="0"/>
        <v/>
      </c>
      <c r="H24" s="136" t="str">
        <f t="shared" si="1"/>
        <v/>
      </c>
    </row>
    <row r="25" spans="1:8" ht="15.95" customHeight="1" x14ac:dyDescent="0.2">
      <c r="A25" s="1" t="s">
        <v>199</v>
      </c>
      <c r="B25" s="1"/>
      <c r="C25" s="261"/>
      <c r="D25" s="261"/>
      <c r="E25" s="262"/>
      <c r="F25" s="227"/>
      <c r="G25" s="226" t="str">
        <f t="shared" si="0"/>
        <v/>
      </c>
      <c r="H25" s="136" t="str">
        <f t="shared" si="1"/>
        <v/>
      </c>
    </row>
    <row r="26" spans="1:8" ht="15.95" customHeight="1" x14ac:dyDescent="0.2">
      <c r="A26" s="1" t="s">
        <v>200</v>
      </c>
      <c r="B26" s="1"/>
      <c r="C26" s="261"/>
      <c r="D26" s="261"/>
      <c r="E26" s="262"/>
      <c r="F26" s="227"/>
      <c r="G26" s="226" t="str">
        <f t="shared" si="0"/>
        <v/>
      </c>
      <c r="H26" s="136" t="str">
        <f t="shared" si="1"/>
        <v/>
      </c>
    </row>
    <row r="27" spans="1:8" ht="15.95" customHeight="1" x14ac:dyDescent="0.2">
      <c r="A27" s="1" t="s">
        <v>201</v>
      </c>
      <c r="B27" s="1"/>
      <c r="C27" s="261"/>
      <c r="D27" s="261"/>
      <c r="E27" s="262"/>
      <c r="F27" s="227"/>
      <c r="G27" s="226" t="str">
        <f t="shared" si="0"/>
        <v/>
      </c>
      <c r="H27" s="136" t="str">
        <f t="shared" si="1"/>
        <v/>
      </c>
    </row>
    <row r="28" spans="1:8" ht="15.95" customHeight="1" x14ac:dyDescent="0.2">
      <c r="A28" s="1" t="s">
        <v>210</v>
      </c>
      <c r="B28" s="1"/>
      <c r="C28" s="261"/>
      <c r="D28" s="261"/>
      <c r="E28" s="262"/>
      <c r="F28" s="227"/>
      <c r="G28" s="226" t="str">
        <f t="shared" si="0"/>
        <v/>
      </c>
      <c r="H28" s="136" t="str">
        <f t="shared" si="1"/>
        <v/>
      </c>
    </row>
    <row r="29" spans="1:8" ht="15.95" customHeight="1" x14ac:dyDescent="0.2">
      <c r="A29" s="1" t="s">
        <v>211</v>
      </c>
      <c r="B29" s="1"/>
      <c r="C29" s="261"/>
      <c r="D29" s="261"/>
      <c r="E29" s="262"/>
      <c r="F29" s="227"/>
      <c r="G29" s="226" t="str">
        <f t="shared" si="0"/>
        <v/>
      </c>
      <c r="H29" s="136" t="str">
        <f t="shared" si="1"/>
        <v/>
      </c>
    </row>
    <row r="30" spans="1:8" ht="15.95" customHeight="1" x14ac:dyDescent="0.2">
      <c r="A30" s="1" t="s">
        <v>205</v>
      </c>
      <c r="B30" s="1"/>
      <c r="C30" s="261"/>
      <c r="D30" s="261"/>
      <c r="E30" s="262"/>
      <c r="F30" s="227"/>
      <c r="G30" s="226" t="str">
        <f t="shared" si="0"/>
        <v/>
      </c>
      <c r="H30" s="136" t="str">
        <f t="shared" si="1"/>
        <v/>
      </c>
    </row>
    <row r="31" spans="1:8" ht="15.95" customHeight="1" x14ac:dyDescent="0.2">
      <c r="A31" s="1" t="s">
        <v>209</v>
      </c>
      <c r="B31" s="1"/>
      <c r="C31" s="261"/>
      <c r="D31" s="261"/>
      <c r="E31" s="262"/>
      <c r="F31" s="227"/>
      <c r="G31" s="226" t="str">
        <f t="shared" si="0"/>
        <v/>
      </c>
      <c r="H31" s="136" t="str">
        <f t="shared" si="1"/>
        <v/>
      </c>
    </row>
    <row r="32" spans="1:8" ht="15.95" customHeight="1" x14ac:dyDescent="0.2">
      <c r="A32" s="1" t="s">
        <v>222</v>
      </c>
      <c r="B32" s="1"/>
      <c r="C32" s="261"/>
      <c r="D32" s="261"/>
      <c r="E32" s="262"/>
      <c r="F32" s="263"/>
      <c r="G32" s="226" t="str">
        <f t="shared" si="0"/>
        <v/>
      </c>
      <c r="H32" s="136" t="str">
        <f t="shared" si="1"/>
        <v/>
      </c>
    </row>
    <row r="33" spans="1:8" ht="15.95" customHeight="1" x14ac:dyDescent="0.2">
      <c r="A33" s="1" t="s">
        <v>202</v>
      </c>
      <c r="B33" s="1"/>
      <c r="C33" s="261"/>
      <c r="D33" s="261"/>
      <c r="E33" s="262"/>
      <c r="F33" s="227"/>
      <c r="G33" s="226">
        <v>0</v>
      </c>
      <c r="H33" s="136" t="str">
        <f t="shared" si="1"/>
        <v/>
      </c>
    </row>
    <row r="34" spans="1:8" ht="15.95" customHeight="1" x14ac:dyDescent="0.2">
      <c r="A34" s="1" t="s">
        <v>203</v>
      </c>
      <c r="B34" s="1"/>
      <c r="C34" s="261"/>
      <c r="D34" s="261"/>
      <c r="E34" s="262"/>
      <c r="F34" s="227"/>
      <c r="G34" s="226" t="str">
        <f t="shared" ref="G34:G40" si="2">RATIO</f>
        <v/>
      </c>
      <c r="H34" s="136" t="str">
        <f t="shared" si="1"/>
        <v/>
      </c>
    </row>
    <row r="35" spans="1:8" ht="15.95" customHeight="1" x14ac:dyDescent="0.2">
      <c r="A35" s="1" t="s">
        <v>204</v>
      </c>
      <c r="B35" s="1"/>
      <c r="C35" s="261"/>
      <c r="D35" s="261"/>
      <c r="E35" s="262"/>
      <c r="F35" s="227"/>
      <c r="G35" s="226" t="str">
        <f t="shared" si="2"/>
        <v/>
      </c>
      <c r="H35" s="136" t="str">
        <f t="shared" si="1"/>
        <v/>
      </c>
    </row>
    <row r="36" spans="1:8" ht="15.95" customHeight="1" x14ac:dyDescent="0.2">
      <c r="A36" s="1" t="s">
        <v>207</v>
      </c>
      <c r="B36" s="1"/>
      <c r="C36" s="261"/>
      <c r="D36" s="261"/>
      <c r="E36" s="262"/>
      <c r="F36" s="263"/>
      <c r="G36" s="226" t="str">
        <f t="shared" si="2"/>
        <v/>
      </c>
      <c r="H36" s="136" t="str">
        <f t="shared" si="1"/>
        <v/>
      </c>
    </row>
    <row r="37" spans="1:8" ht="15.95" customHeight="1" x14ac:dyDescent="0.2">
      <c r="A37" s="1" t="s">
        <v>216</v>
      </c>
      <c r="B37" s="1"/>
      <c r="C37" s="261"/>
      <c r="D37" s="261"/>
      <c r="E37" s="262"/>
      <c r="F37" s="263"/>
      <c r="G37" s="226" t="str">
        <f t="shared" si="2"/>
        <v/>
      </c>
      <c r="H37" s="136" t="str">
        <f t="shared" si="1"/>
        <v/>
      </c>
    </row>
    <row r="38" spans="1:8" ht="15.95" customHeight="1" x14ac:dyDescent="0.2">
      <c r="A38" s="1" t="s">
        <v>212</v>
      </c>
      <c r="B38" s="1"/>
      <c r="C38" s="261"/>
      <c r="D38" s="261"/>
      <c r="E38" s="262"/>
      <c r="F38" s="227"/>
      <c r="G38" s="226" t="str">
        <f t="shared" si="2"/>
        <v/>
      </c>
      <c r="H38" s="136" t="str">
        <f t="shared" si="1"/>
        <v/>
      </c>
    </row>
    <row r="39" spans="1:8" ht="15.95" customHeight="1" x14ac:dyDescent="0.2">
      <c r="A39" s="1" t="s">
        <v>213</v>
      </c>
      <c r="B39" s="1"/>
      <c r="C39" s="261"/>
      <c r="D39" s="261"/>
      <c r="E39" s="262"/>
      <c r="F39" s="227"/>
      <c r="G39" s="226" t="str">
        <f t="shared" si="2"/>
        <v/>
      </c>
      <c r="H39" s="136" t="str">
        <f t="shared" si="1"/>
        <v/>
      </c>
    </row>
    <row r="40" spans="1:8" ht="15.95" customHeight="1" x14ac:dyDescent="0.2">
      <c r="A40" s="1" t="s">
        <v>208</v>
      </c>
      <c r="B40" s="1"/>
      <c r="C40" s="261"/>
      <c r="D40" s="261"/>
      <c r="E40" s="262"/>
      <c r="F40" s="227">
        <v>0</v>
      </c>
      <c r="G40" s="226" t="str">
        <f t="shared" si="2"/>
        <v/>
      </c>
      <c r="H40" s="136" t="str">
        <f t="shared" si="1"/>
        <v/>
      </c>
    </row>
    <row r="41" spans="1:8" ht="9.9499999999999993" customHeight="1" x14ac:dyDescent="0.2">
      <c r="A41" s="1"/>
      <c r="B41" s="1"/>
      <c r="C41" s="1"/>
      <c r="D41" s="1"/>
      <c r="F41" s="10"/>
      <c r="G41" s="150"/>
      <c r="H41" s="11"/>
    </row>
    <row r="42" spans="1:8" x14ac:dyDescent="0.2">
      <c r="A42" s="1" t="s">
        <v>329</v>
      </c>
      <c r="F42" s="145">
        <f>SUM(F20:F40)</f>
        <v>0</v>
      </c>
      <c r="G42" s="151"/>
      <c r="H42" s="145">
        <f>SUM(H20:H40)</f>
        <v>0</v>
      </c>
    </row>
    <row r="43" spans="1:8" ht="12.75" customHeight="1" x14ac:dyDescent="0.2">
      <c r="F43" s="10"/>
      <c r="H43" s="126" t="s">
        <v>294</v>
      </c>
    </row>
    <row r="44" spans="1:8" ht="12.75" customHeight="1" x14ac:dyDescent="0.2">
      <c r="A44" s="1" t="s">
        <v>59</v>
      </c>
      <c r="B44" s="1"/>
      <c r="C44" s="1"/>
      <c r="D44" s="2"/>
      <c r="F44" s="13"/>
    </row>
    <row r="45" spans="1:8" ht="12.75" customHeight="1" x14ac:dyDescent="0.2">
      <c r="A45" s="1" t="s">
        <v>60</v>
      </c>
      <c r="B45" s="1"/>
      <c r="C45" s="1"/>
      <c r="D45" s="2"/>
      <c r="F45" s="13"/>
    </row>
    <row r="46" spans="1:8" ht="15.95" customHeight="1" x14ac:dyDescent="0.2">
      <c r="A46" s="1" t="s">
        <v>194</v>
      </c>
      <c r="B46" s="1"/>
      <c r="C46" s="1"/>
      <c r="D46" s="2"/>
      <c r="F46" s="229">
        <f>H42+F33</f>
        <v>0</v>
      </c>
    </row>
    <row r="47" spans="1:8" ht="12.75" customHeight="1" x14ac:dyDescent="0.2">
      <c r="A47" s="1"/>
      <c r="B47" s="1"/>
      <c r="C47" s="1"/>
      <c r="D47" s="2"/>
      <c r="F47" s="13"/>
    </row>
    <row r="48" spans="1:8" x14ac:dyDescent="0.2">
      <c r="A48" s="1" t="s">
        <v>61</v>
      </c>
      <c r="B48" s="1"/>
      <c r="C48" s="1"/>
      <c r="D48" s="2"/>
      <c r="F48" s="13"/>
    </row>
    <row r="49" spans="1:8" x14ac:dyDescent="0.2">
      <c r="A49" s="1" t="s">
        <v>62</v>
      </c>
      <c r="B49" s="1"/>
      <c r="C49" s="1"/>
      <c r="D49" s="2"/>
      <c r="F49" s="229">
        <f>F42-F46</f>
        <v>0</v>
      </c>
      <c r="G49" s="1" t="s">
        <v>295</v>
      </c>
    </row>
    <row r="50" spans="1:8" x14ac:dyDescent="0.2">
      <c r="A50" s="1"/>
      <c r="B50" s="1"/>
      <c r="C50" s="1"/>
      <c r="D50" s="2"/>
      <c r="F50" s="10"/>
    </row>
    <row r="51" spans="1:8" x14ac:dyDescent="0.2">
      <c r="A51" s="1" t="s">
        <v>63</v>
      </c>
      <c r="D51" s="2"/>
      <c r="F51" s="13"/>
    </row>
    <row r="52" spans="1:8" x14ac:dyDescent="0.2">
      <c r="A52" s="1" t="s">
        <v>195</v>
      </c>
      <c r="D52" s="2"/>
      <c r="F52" s="231" t="str">
        <f>IF('DHB-HB1'!G16=0,"",'DHB-HB1'!G34/('DHB-HB1'!G16))</f>
        <v/>
      </c>
      <c r="G52" s="1" t="s">
        <v>64</v>
      </c>
    </row>
    <row r="54" spans="1:8" x14ac:dyDescent="0.2">
      <c r="A54" s="303" t="s">
        <v>296</v>
      </c>
    </row>
    <row r="56" spans="1:8" x14ac:dyDescent="0.2">
      <c r="A56" s="1" t="str">
        <f>FACESHEET!A58</f>
        <v>DHB-HB RHC (10/2018)</v>
      </c>
    </row>
    <row r="57" spans="1:8" x14ac:dyDescent="0.2">
      <c r="A57" s="1" t="s">
        <v>39</v>
      </c>
    </row>
    <row r="58" spans="1:8" x14ac:dyDescent="0.2">
      <c r="A58" s="392" t="s">
        <v>65</v>
      </c>
      <c r="B58" s="392"/>
      <c r="C58" s="392"/>
      <c r="D58" s="392"/>
      <c r="E58" s="392"/>
      <c r="F58" s="392"/>
      <c r="G58" s="392"/>
      <c r="H58" s="392"/>
    </row>
  </sheetData>
  <sheetProtection algorithmName="SHA-512" hashValue="VzjtrQXxgEaV2iDhyL0Y3HzI9JRHOvMohckoKigtDOcA0QMtHdr7hPHRfPb84ITowoeFVDT/wrmLd1n/PrgPuQ==" saltValue="T4IOn3AiD+BKoXYfg/fWLQ==" spinCount="100000" sheet="1" selectLockedCells="1"/>
  <mergeCells count="9">
    <mergeCell ref="A3:H3"/>
    <mergeCell ref="A4:H4"/>
    <mergeCell ref="A5:H5"/>
    <mergeCell ref="A58:H58"/>
    <mergeCell ref="B7:D7"/>
    <mergeCell ref="B8:D8"/>
    <mergeCell ref="G8:H8"/>
    <mergeCell ref="B9:D9"/>
    <mergeCell ref="G9:H9"/>
  </mergeCells>
  <phoneticPr fontId="11" type="noConversion"/>
  <conditionalFormatting sqref="F52">
    <cfRule type="cellIs" dxfId="0" priority="1" stopIfTrue="1" operator="equal">
      <formula>0</formula>
    </cfRule>
  </conditionalFormatting>
  <printOptions gridLinesSet="0"/>
  <pageMargins left="0.75" right="0.25" top="0.5" bottom="0.5" header="0.25" footer="0.25"/>
  <pageSetup scale="9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52"/>
  <sheetViews>
    <sheetView showGridLines="0" showZeros="0" zoomScaleNormal="100" workbookViewId="0">
      <selection activeCell="F32" sqref="F32"/>
    </sheetView>
  </sheetViews>
  <sheetFormatPr defaultRowHeight="12.75" x14ac:dyDescent="0.2"/>
  <cols>
    <col min="1" max="1" width="13.85546875" customWidth="1"/>
    <col min="2" max="2" width="12.42578125" customWidth="1"/>
    <col min="4" max="4" width="8" customWidth="1"/>
    <col min="5" max="5" width="17.140625" customWidth="1"/>
    <col min="6" max="6" width="11.5703125" customWidth="1"/>
    <col min="7" max="7" width="11.7109375" customWidth="1"/>
    <col min="8" max="8" width="15.7109375" customWidth="1"/>
  </cols>
  <sheetData>
    <row r="1" spans="1:8" x14ac:dyDescent="0.2">
      <c r="A1" s="1" t="str">
        <f>+'DHA-HB2'!A1</f>
        <v>RUN DATE</v>
      </c>
      <c r="B1" s="313">
        <f ca="1">+'DHA-HB2'!B1</f>
        <v>43417</v>
      </c>
      <c r="H1" s="126" t="s">
        <v>303</v>
      </c>
    </row>
    <row r="2" spans="1:8" x14ac:dyDescent="0.2">
      <c r="A2" s="225"/>
      <c r="B2" s="244"/>
    </row>
    <row r="3" spans="1:8" ht="15" customHeight="1" x14ac:dyDescent="0.2">
      <c r="A3" s="379" t="s">
        <v>251</v>
      </c>
      <c r="B3" s="379"/>
      <c r="C3" s="379"/>
      <c r="D3" s="379"/>
      <c r="E3" s="379"/>
      <c r="F3" s="379"/>
      <c r="G3" s="379"/>
      <c r="H3" s="379"/>
    </row>
    <row r="4" spans="1:8" ht="15" customHeight="1" x14ac:dyDescent="0.2">
      <c r="A4" s="379" t="s">
        <v>339</v>
      </c>
      <c r="B4" s="379"/>
      <c r="C4" s="379"/>
      <c r="D4" s="379"/>
      <c r="E4" s="379"/>
      <c r="F4" s="379"/>
      <c r="G4" s="379"/>
      <c r="H4" s="379"/>
    </row>
    <row r="5" spans="1:8" x14ac:dyDescent="0.2">
      <c r="A5" s="379" t="s">
        <v>342</v>
      </c>
      <c r="B5" s="379"/>
      <c r="C5" s="379"/>
      <c r="D5" s="379"/>
      <c r="E5" s="379"/>
      <c r="F5" s="379"/>
      <c r="G5" s="379"/>
      <c r="H5" s="379"/>
    </row>
    <row r="6" spans="1:8" x14ac:dyDescent="0.2">
      <c r="B6" s="245"/>
    </row>
    <row r="7" spans="1:8" x14ac:dyDescent="0.2">
      <c r="A7" s="307" t="s">
        <v>254</v>
      </c>
      <c r="B7" s="381">
        <f>FACESHEET!C13</f>
        <v>0</v>
      </c>
      <c r="C7" s="382"/>
      <c r="D7" s="383"/>
      <c r="E7" s="304"/>
      <c r="F7" s="329" t="s">
        <v>338</v>
      </c>
    </row>
    <row r="8" spans="1:8" x14ac:dyDescent="0.2">
      <c r="A8" s="307" t="s">
        <v>302</v>
      </c>
      <c r="B8" s="384">
        <f>+FACESHEET!A20</f>
        <v>0</v>
      </c>
      <c r="C8" s="385"/>
      <c r="D8" s="386"/>
      <c r="E8" s="304"/>
      <c r="F8" s="329" t="s">
        <v>255</v>
      </c>
      <c r="G8" s="390">
        <f>+FACESHEET!E17</f>
        <v>0</v>
      </c>
      <c r="H8" s="391"/>
    </row>
    <row r="9" spans="1:8" x14ac:dyDescent="0.2">
      <c r="A9" s="308" t="s">
        <v>256</v>
      </c>
      <c r="B9" s="387">
        <f>+FACESHEET!D20</f>
        <v>0</v>
      </c>
      <c r="C9" s="388"/>
      <c r="D9" s="389"/>
      <c r="E9" s="304"/>
      <c r="F9" s="329" t="s">
        <v>257</v>
      </c>
      <c r="G9" s="390">
        <f>+FACESHEET!H17</f>
        <v>0</v>
      </c>
      <c r="H9" s="391"/>
    </row>
    <row r="10" spans="1:8" x14ac:dyDescent="0.2">
      <c r="A10" s="15"/>
      <c r="B10" s="15"/>
      <c r="C10" s="15"/>
      <c r="D10" s="15"/>
      <c r="E10" s="15"/>
      <c r="F10" s="15"/>
      <c r="G10" s="15"/>
      <c r="H10" s="15"/>
    </row>
    <row r="11" spans="1:8" x14ac:dyDescent="0.2">
      <c r="A11" s="123"/>
      <c r="B11" s="70"/>
      <c r="C11" s="70"/>
      <c r="D11" s="70"/>
      <c r="E11" s="70"/>
      <c r="F11" s="70"/>
      <c r="G11" s="70"/>
      <c r="H11" s="70"/>
    </row>
    <row r="12" spans="1:8" x14ac:dyDescent="0.2">
      <c r="A12" s="33"/>
      <c r="B12" s="34"/>
      <c r="C12" s="34"/>
      <c r="D12" s="34"/>
      <c r="E12" s="34"/>
      <c r="F12" s="34"/>
      <c r="G12" s="35"/>
      <c r="H12" s="162" t="s">
        <v>66</v>
      </c>
    </row>
    <row r="13" spans="1:8" x14ac:dyDescent="0.2">
      <c r="A13" s="63"/>
      <c r="B13" s="38"/>
      <c r="C13" s="38"/>
      <c r="D13" s="38"/>
      <c r="E13" s="38"/>
      <c r="F13" s="38"/>
      <c r="G13" s="64"/>
      <c r="H13" s="163">
        <f>(FACESHEET!C8)</f>
        <v>2018</v>
      </c>
    </row>
    <row r="14" spans="1:8" x14ac:dyDescent="0.2">
      <c r="A14" s="1" t="s">
        <v>67</v>
      </c>
      <c r="H14" s="137"/>
    </row>
    <row r="15" spans="1:8" x14ac:dyDescent="0.2">
      <c r="A15" s="126" t="s">
        <v>68</v>
      </c>
      <c r="B15" s="1" t="s">
        <v>297</v>
      </c>
      <c r="H15" s="145">
        <f>+'DHB-HB1'!G34</f>
        <v>0</v>
      </c>
    </row>
    <row r="16" spans="1:8" x14ac:dyDescent="0.2">
      <c r="A16" s="126"/>
      <c r="B16" s="1"/>
      <c r="H16" s="137"/>
    </row>
    <row r="17" spans="1:8" ht="12.75" customHeight="1" x14ac:dyDescent="0.2">
      <c r="A17" s="126" t="s">
        <v>69</v>
      </c>
      <c r="B17" s="1" t="s">
        <v>298</v>
      </c>
      <c r="H17" s="145">
        <f>+'DHA-HB2'!H42</f>
        <v>0</v>
      </c>
    </row>
    <row r="18" spans="1:8" ht="24.95" customHeight="1" x14ac:dyDescent="0.2">
      <c r="A18" s="126" t="s">
        <v>70</v>
      </c>
      <c r="B18" s="1" t="s">
        <v>71</v>
      </c>
      <c r="H18" s="147">
        <f>H15+H17</f>
        <v>0</v>
      </c>
    </row>
    <row r="19" spans="1:8" x14ac:dyDescent="0.2">
      <c r="H19" s="10"/>
    </row>
    <row r="20" spans="1:8" x14ac:dyDescent="0.2">
      <c r="A20" s="1" t="s">
        <v>72</v>
      </c>
      <c r="H20" s="152"/>
    </row>
    <row r="21" spans="1:8" x14ac:dyDescent="0.2">
      <c r="H21" s="10"/>
    </row>
    <row r="22" spans="1:8" x14ac:dyDescent="0.2">
      <c r="A22" s="1" t="s">
        <v>73</v>
      </c>
      <c r="H22" s="12" t="str">
        <f>IF(ISERROR(H18/H20)," ",H18/H20)</f>
        <v xml:space="preserve"> </v>
      </c>
    </row>
    <row r="23" spans="1:8" x14ac:dyDescent="0.2">
      <c r="A23" s="1"/>
      <c r="F23" s="164">
        <f>H13-1</f>
        <v>2017</v>
      </c>
      <c r="G23" s="164">
        <f>H13</f>
        <v>2018</v>
      </c>
      <c r="H23" s="139" t="s">
        <v>74</v>
      </c>
    </row>
    <row r="24" spans="1:8" x14ac:dyDescent="0.2">
      <c r="A24" s="1"/>
      <c r="F24" s="30"/>
      <c r="G24" s="30"/>
      <c r="H24" s="144"/>
    </row>
    <row r="25" spans="1:8" x14ac:dyDescent="0.2">
      <c r="A25" s="1"/>
      <c r="F25" s="138">
        <v>-1</v>
      </c>
      <c r="G25" s="138">
        <v>-2</v>
      </c>
      <c r="H25" s="138">
        <v>-3</v>
      </c>
    </row>
    <row r="26" spans="1:8" x14ac:dyDescent="0.2">
      <c r="A26" s="1"/>
      <c r="F26" s="140"/>
      <c r="G26" s="141"/>
      <c r="H26" s="142"/>
    </row>
    <row r="27" spans="1:8" x14ac:dyDescent="0.2">
      <c r="A27" s="1" t="s">
        <v>75</v>
      </c>
      <c r="F27" s="310"/>
      <c r="G27" s="311"/>
      <c r="H27" s="143"/>
    </row>
    <row r="28" spans="1:8" x14ac:dyDescent="0.2">
      <c r="A28" s="1"/>
      <c r="F28" s="140"/>
      <c r="G28" s="141"/>
      <c r="H28" s="143"/>
    </row>
    <row r="29" spans="1:8" x14ac:dyDescent="0.2">
      <c r="A29" s="1" t="s">
        <v>76</v>
      </c>
      <c r="F29" s="188">
        <f>IF(H22&gt;F27,F27,H22)</f>
        <v>0</v>
      </c>
      <c r="G29" s="188">
        <f>IF(H22&gt;G27,G27,H22)</f>
        <v>0</v>
      </c>
      <c r="H29" s="61"/>
    </row>
    <row r="30" spans="1:8" x14ac:dyDescent="0.2">
      <c r="A30" s="1"/>
      <c r="F30" s="16"/>
      <c r="G30" s="16"/>
      <c r="H30" s="46"/>
    </row>
    <row r="31" spans="1:8" x14ac:dyDescent="0.2">
      <c r="A31" s="1" t="s">
        <v>77</v>
      </c>
      <c r="F31" s="21"/>
      <c r="G31" s="27"/>
      <c r="H31" s="50"/>
    </row>
    <row r="32" spans="1:8" x14ac:dyDescent="0.2">
      <c r="A32" s="1" t="s">
        <v>224</v>
      </c>
      <c r="F32" s="152"/>
      <c r="G32" s="152"/>
      <c r="H32" s="145">
        <f>F32+G32</f>
        <v>0</v>
      </c>
    </row>
    <row r="33" spans="1:8" x14ac:dyDescent="0.2">
      <c r="A33" s="1"/>
      <c r="F33" s="80"/>
      <c r="G33" s="16"/>
      <c r="H33" s="13"/>
    </row>
    <row r="34" spans="1:8" x14ac:dyDescent="0.2">
      <c r="A34" s="1"/>
      <c r="F34" s="27"/>
      <c r="G34" s="21"/>
      <c r="H34" s="13"/>
    </row>
    <row r="35" spans="1:8" x14ac:dyDescent="0.2">
      <c r="A35" s="1" t="s">
        <v>78</v>
      </c>
      <c r="F35" s="146">
        <f>IF(ISERROR(F29*F32)," ",ROUND(F29*F32,0))</f>
        <v>0</v>
      </c>
      <c r="G35" s="146">
        <f>IF(ISERROR(G29*G32)," ",ROUND(G29*G32,0))</f>
        <v>0</v>
      </c>
      <c r="H35" s="145">
        <f>F35+G35</f>
        <v>0</v>
      </c>
    </row>
    <row r="50" spans="1:8" x14ac:dyDescent="0.2">
      <c r="A50" s="1" t="str">
        <f>FACESHEET!A58</f>
        <v>DHB-HB RHC (10/2018)</v>
      </c>
    </row>
    <row r="51" spans="1:8" x14ac:dyDescent="0.2">
      <c r="A51" s="1" t="str">
        <f>FACESHEET!A59</f>
        <v>Audit Section</v>
      </c>
    </row>
    <row r="52" spans="1:8" x14ac:dyDescent="0.2">
      <c r="A52" s="392" t="s">
        <v>79</v>
      </c>
      <c r="B52" s="392"/>
      <c r="C52" s="392"/>
      <c r="D52" s="392"/>
      <c r="E52" s="392"/>
      <c r="F52" s="392"/>
      <c r="G52" s="392"/>
      <c r="H52" s="392"/>
    </row>
  </sheetData>
  <sheetProtection algorithmName="SHA-512" hashValue="IDSPa5tzPBFasic/Kwq2RZfZmAIGI1NIdiO+foJwuRTjWXCNbImrKqfdG7HpZtEQiOwR2RkL2gkbHZcgxKTQSw==" saltValue="ORuZveVBm2VOUTdM2vFgGQ==" spinCount="100000" sheet="1" selectLockedCells="1"/>
  <mergeCells count="9">
    <mergeCell ref="B9:D9"/>
    <mergeCell ref="G9:H9"/>
    <mergeCell ref="A52:H52"/>
    <mergeCell ref="A3:H3"/>
    <mergeCell ref="A4:H4"/>
    <mergeCell ref="A5:H5"/>
    <mergeCell ref="B7:D7"/>
    <mergeCell ref="B8:D8"/>
    <mergeCell ref="G8:H8"/>
  </mergeCells>
  <phoneticPr fontId="11" type="noConversion"/>
  <pageMargins left="0.75" right="0.25" top="0.5" bottom="0.5" header="0.25" footer="0.25"/>
  <pageSetup scale="9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54"/>
  <sheetViews>
    <sheetView showGridLines="0" showZeros="0" topLeftCell="A4" zoomScaleNormal="100" workbookViewId="0">
      <selection activeCell="G34" sqref="G34"/>
    </sheetView>
  </sheetViews>
  <sheetFormatPr defaultRowHeight="12.75" x14ac:dyDescent="0.2"/>
  <cols>
    <col min="1" max="1" width="13.85546875" customWidth="1"/>
    <col min="2" max="3" width="11.7109375" customWidth="1"/>
    <col min="4" max="4" width="10.42578125" customWidth="1"/>
    <col min="5" max="5" width="11.42578125" style="40" bestFit="1" customWidth="1"/>
    <col min="6" max="6" width="9.140625" style="40" bestFit="1" customWidth="1"/>
    <col min="7" max="7" width="14.28515625" style="40" bestFit="1" customWidth="1"/>
    <col min="8" max="8" width="15.5703125" style="56" bestFit="1" customWidth="1"/>
  </cols>
  <sheetData>
    <row r="1" spans="1:8" x14ac:dyDescent="0.2">
      <c r="A1" s="1" t="str">
        <f>+'DHA-HB3'!A1</f>
        <v>RUN DATE</v>
      </c>
      <c r="B1" s="313">
        <f ca="1">+'DHA-HB3'!B1</f>
        <v>43417</v>
      </c>
      <c r="H1" s="153" t="s">
        <v>299</v>
      </c>
    </row>
    <row r="2" spans="1:8" x14ac:dyDescent="0.2">
      <c r="H2" s="153"/>
    </row>
    <row r="3" spans="1:8" ht="15" customHeight="1" x14ac:dyDescent="0.2">
      <c r="A3" s="379" t="s">
        <v>251</v>
      </c>
      <c r="B3" s="379"/>
      <c r="C3" s="379"/>
      <c r="D3" s="379"/>
      <c r="E3" s="379"/>
      <c r="F3" s="379"/>
      <c r="G3" s="379"/>
      <c r="H3" s="379"/>
    </row>
    <row r="4" spans="1:8" ht="15" customHeight="1" x14ac:dyDescent="0.2">
      <c r="A4" s="379" t="s">
        <v>339</v>
      </c>
      <c r="B4" s="379"/>
      <c r="C4" s="379"/>
      <c r="D4" s="379"/>
      <c r="E4" s="379"/>
      <c r="F4" s="379"/>
      <c r="G4" s="379"/>
      <c r="H4" s="379"/>
    </row>
    <row r="5" spans="1:8" x14ac:dyDescent="0.2">
      <c r="A5" s="379" t="s">
        <v>343</v>
      </c>
      <c r="B5" s="379"/>
      <c r="C5" s="379"/>
      <c r="D5" s="379"/>
      <c r="E5" s="379"/>
      <c r="F5" s="379"/>
      <c r="G5" s="379"/>
      <c r="H5" s="379"/>
    </row>
    <row r="6" spans="1:8" x14ac:dyDescent="0.2">
      <c r="B6" s="245"/>
    </row>
    <row r="7" spans="1:8" x14ac:dyDescent="0.2">
      <c r="A7" s="307" t="s">
        <v>254</v>
      </c>
      <c r="B7" s="381">
        <f>FACESHEET!C13</f>
        <v>0</v>
      </c>
      <c r="C7" s="382"/>
      <c r="D7" s="383"/>
      <c r="E7" s="304"/>
      <c r="F7" s="329" t="s">
        <v>338</v>
      </c>
      <c r="G7"/>
      <c r="H7"/>
    </row>
    <row r="8" spans="1:8" x14ac:dyDescent="0.2">
      <c r="A8" s="307" t="s">
        <v>302</v>
      </c>
      <c r="B8" s="384">
        <f>+FACESHEET!A20</f>
        <v>0</v>
      </c>
      <c r="C8" s="385"/>
      <c r="D8" s="386"/>
      <c r="E8" s="304"/>
      <c r="F8" s="329" t="s">
        <v>255</v>
      </c>
      <c r="G8" s="390">
        <f>+FACESHEET!E17</f>
        <v>0</v>
      </c>
      <c r="H8" s="391"/>
    </row>
    <row r="9" spans="1:8" x14ac:dyDescent="0.2">
      <c r="A9" s="308" t="s">
        <v>256</v>
      </c>
      <c r="B9" s="387">
        <f>+FACESHEET!D20</f>
        <v>0</v>
      </c>
      <c r="C9" s="388"/>
      <c r="D9" s="389"/>
      <c r="E9" s="304"/>
      <c r="F9" s="329" t="s">
        <v>257</v>
      </c>
      <c r="G9" s="390">
        <f>+FACESHEET!H17</f>
        <v>0</v>
      </c>
      <c r="H9" s="391"/>
    </row>
    <row r="10" spans="1:8" x14ac:dyDescent="0.2">
      <c r="A10" s="15"/>
      <c r="B10" s="15"/>
      <c r="C10" s="15"/>
      <c r="D10" s="15"/>
      <c r="E10" s="41"/>
      <c r="F10" s="41"/>
      <c r="G10" s="41"/>
      <c r="H10" s="53"/>
    </row>
    <row r="12" spans="1:8" x14ac:dyDescent="0.2">
      <c r="A12" s="123"/>
      <c r="B12" s="123"/>
      <c r="C12" s="123"/>
      <c r="D12" s="123"/>
      <c r="E12" s="124"/>
      <c r="F12" s="124"/>
      <c r="G12" s="124"/>
      <c r="H12" s="125"/>
    </row>
    <row r="13" spans="1:8" x14ac:dyDescent="0.2">
      <c r="A13" s="33"/>
      <c r="B13" s="34"/>
      <c r="C13" s="35"/>
      <c r="D13" s="29" t="s">
        <v>52</v>
      </c>
      <c r="E13" s="42" t="s">
        <v>80</v>
      </c>
      <c r="F13" s="42" t="s">
        <v>49</v>
      </c>
      <c r="G13" s="42" t="s">
        <v>49</v>
      </c>
      <c r="H13" s="57" t="s">
        <v>81</v>
      </c>
    </row>
    <row r="14" spans="1:8" x14ac:dyDescent="0.2">
      <c r="A14" s="36"/>
      <c r="B14" s="19"/>
      <c r="C14" s="37"/>
      <c r="D14" s="21"/>
      <c r="E14" s="43" t="s">
        <v>82</v>
      </c>
      <c r="F14" s="44" t="s">
        <v>52</v>
      </c>
      <c r="G14" s="44" t="s">
        <v>83</v>
      </c>
      <c r="H14" s="58" t="s">
        <v>84</v>
      </c>
    </row>
    <row r="15" spans="1:8" x14ac:dyDescent="0.2">
      <c r="A15" s="63"/>
      <c r="B15" s="38"/>
      <c r="C15" s="64"/>
      <c r="D15" s="30" t="s">
        <v>300</v>
      </c>
      <c r="E15" s="44" t="s">
        <v>85</v>
      </c>
      <c r="G15" s="44" t="s">
        <v>86</v>
      </c>
      <c r="H15" s="13"/>
    </row>
    <row r="16" spans="1:8" x14ac:dyDescent="0.2">
      <c r="A16" s="27"/>
      <c r="B16" s="3"/>
      <c r="C16" s="28"/>
      <c r="D16" s="21"/>
      <c r="E16" s="44" t="s">
        <v>87</v>
      </c>
      <c r="F16" s="43" t="s">
        <v>88</v>
      </c>
      <c r="G16" s="44" t="s">
        <v>89</v>
      </c>
      <c r="H16" s="62" t="s">
        <v>90</v>
      </c>
    </row>
    <row r="17" spans="1:8" x14ac:dyDescent="0.2">
      <c r="A17" s="27"/>
      <c r="B17" s="3"/>
      <c r="C17" s="28"/>
      <c r="D17" s="21"/>
      <c r="E17" s="44" t="s">
        <v>91</v>
      </c>
      <c r="F17" s="50"/>
      <c r="G17" s="50"/>
      <c r="H17" s="13"/>
    </row>
    <row r="18" spans="1:8" x14ac:dyDescent="0.2">
      <c r="A18" s="7"/>
      <c r="B18" s="32" t="s">
        <v>40</v>
      </c>
      <c r="C18" s="9"/>
      <c r="D18" s="31" t="s">
        <v>41</v>
      </c>
      <c r="E18" s="45" t="s">
        <v>57</v>
      </c>
      <c r="F18" s="45" t="s">
        <v>92</v>
      </c>
      <c r="G18" s="45" t="s">
        <v>93</v>
      </c>
      <c r="H18" s="59" t="s">
        <v>94</v>
      </c>
    </row>
    <row r="19" spans="1:8" x14ac:dyDescent="0.2">
      <c r="D19" s="33"/>
      <c r="E19" s="48"/>
      <c r="F19" s="48"/>
      <c r="G19" s="48"/>
      <c r="H19" s="65"/>
    </row>
    <row r="20" spans="1:8" x14ac:dyDescent="0.2">
      <c r="A20" s="1" t="s">
        <v>352</v>
      </c>
      <c r="D20" s="63"/>
      <c r="E20" s="49"/>
      <c r="F20" s="49"/>
      <c r="G20" s="49"/>
      <c r="H20" s="66"/>
    </row>
    <row r="21" spans="1:8" x14ac:dyDescent="0.2">
      <c r="A21" t="s">
        <v>95</v>
      </c>
      <c r="D21" s="16"/>
      <c r="E21" s="46"/>
      <c r="F21" s="46"/>
      <c r="G21" s="46"/>
      <c r="H21" s="10"/>
    </row>
    <row r="22" spans="1:8" x14ac:dyDescent="0.2">
      <c r="A22" s="1" t="s">
        <v>96</v>
      </c>
      <c r="D22" s="24">
        <f>ROUND(('DHB-HB1'!F18),0)</f>
        <v>0</v>
      </c>
      <c r="E22" s="24">
        <f>ROUND((D22*D40),0)</f>
        <v>0</v>
      </c>
      <c r="F22" s="24">
        <f>(D22+E22)</f>
        <v>0</v>
      </c>
      <c r="G22" s="117"/>
      <c r="H22" s="12">
        <f>IF((G22=0),0,(F22/G22))</f>
        <v>0</v>
      </c>
    </row>
    <row r="23" spans="1:8" x14ac:dyDescent="0.2">
      <c r="D23" s="16"/>
      <c r="E23" s="46"/>
      <c r="F23" s="46"/>
      <c r="G23" s="46"/>
      <c r="H23" s="10"/>
    </row>
    <row r="24" spans="1:8" x14ac:dyDescent="0.2">
      <c r="A24" s="1" t="s">
        <v>97</v>
      </c>
      <c r="D24" s="24">
        <f>ROUND(('DHB-HB1'!F20),0)</f>
        <v>0</v>
      </c>
      <c r="E24" s="24">
        <f>ROUND((D24*D40),0)</f>
        <v>0</v>
      </c>
      <c r="F24" s="24">
        <f>(D24+E24)</f>
        <v>0</v>
      </c>
      <c r="G24" s="118"/>
      <c r="H24" s="12">
        <f>IF((G24=0),0,(F24/G24))</f>
        <v>0</v>
      </c>
    </row>
    <row r="25" spans="1:8" x14ac:dyDescent="0.2">
      <c r="D25" s="16"/>
      <c r="E25" s="46"/>
      <c r="F25" s="46"/>
      <c r="G25" s="46"/>
      <c r="H25" s="10"/>
    </row>
    <row r="26" spans="1:8" x14ac:dyDescent="0.2">
      <c r="A26" s="1" t="s">
        <v>98</v>
      </c>
      <c r="D26" s="24">
        <f>ROUND(('DHB-HB1'!F22),0)</f>
        <v>0</v>
      </c>
      <c r="E26" s="24">
        <f>ROUND((D26*D40),0)</f>
        <v>0</v>
      </c>
      <c r="F26" s="24">
        <f>(D26+E26)</f>
        <v>0</v>
      </c>
      <c r="G26" s="118"/>
      <c r="H26" s="12">
        <f>IF((G26=0),0,(F26/G26))</f>
        <v>0</v>
      </c>
    </row>
    <row r="27" spans="1:8" x14ac:dyDescent="0.2">
      <c r="A27" s="1"/>
      <c r="D27" s="16"/>
      <c r="E27" s="46"/>
      <c r="F27" s="46"/>
      <c r="G27" s="158"/>
      <c r="H27" s="10"/>
    </row>
    <row r="28" spans="1:8" x14ac:dyDescent="0.2">
      <c r="A28" s="1" t="s">
        <v>234</v>
      </c>
      <c r="D28" s="24">
        <f>ROUND(('DHB-HB1'!F24),0)</f>
        <v>0</v>
      </c>
      <c r="E28" s="24">
        <f>ROUND((D28*D40),0)</f>
        <v>0</v>
      </c>
      <c r="F28" s="24">
        <f>(D28+E28)</f>
        <v>0</v>
      </c>
      <c r="G28" s="118"/>
      <c r="H28" s="12">
        <f>IF((G28=0),0,(F28/G28))</f>
        <v>0</v>
      </c>
    </row>
    <row r="29" spans="1:8" x14ac:dyDescent="0.2">
      <c r="A29" s="1"/>
      <c r="D29" s="16"/>
      <c r="E29" s="46"/>
      <c r="F29" s="46"/>
      <c r="G29" s="46"/>
      <c r="H29" s="10"/>
    </row>
    <row r="30" spans="1:8" x14ac:dyDescent="0.2">
      <c r="A30" s="1" t="s">
        <v>235</v>
      </c>
      <c r="D30" s="24">
        <f>ROUND(('DHB-HB1'!F26),0)</f>
        <v>0</v>
      </c>
      <c r="E30" s="24">
        <f>ROUND((D30*D40),0)</f>
        <v>0</v>
      </c>
      <c r="F30" s="24">
        <f>(D30+E30)</f>
        <v>0</v>
      </c>
      <c r="G30" s="118"/>
      <c r="H30" s="12">
        <f>IF((G30=0),0,(F30/G30))</f>
        <v>0</v>
      </c>
    </row>
    <row r="31" spans="1:8" x14ac:dyDescent="0.2">
      <c r="A31" s="1"/>
      <c r="D31" s="16"/>
      <c r="E31" s="46"/>
      <c r="F31" s="46"/>
      <c r="G31" s="46"/>
      <c r="H31" s="10"/>
    </row>
    <row r="32" spans="1:8" x14ac:dyDescent="0.2">
      <c r="A32" s="1" t="s">
        <v>236</v>
      </c>
      <c r="D32" s="24">
        <f>ROUND(('DHB-HB1'!F28),0)</f>
        <v>0</v>
      </c>
      <c r="E32" s="24">
        <f>ROUND((D32*D40),0)</f>
        <v>0</v>
      </c>
      <c r="F32" s="24">
        <f>(D32+E32)</f>
        <v>0</v>
      </c>
      <c r="G32" s="118"/>
      <c r="H32" s="12">
        <f>IF((G32=0),0,(F32/G32))</f>
        <v>0</v>
      </c>
    </row>
    <row r="33" spans="1:8" x14ac:dyDescent="0.2">
      <c r="A33" s="1"/>
      <c r="D33" s="16"/>
      <c r="E33" s="55"/>
      <c r="F33" s="55"/>
      <c r="G33" s="46"/>
      <c r="H33" s="10"/>
    </row>
    <row r="34" spans="1:8" ht="13.5" thickBot="1" x14ac:dyDescent="0.25">
      <c r="A34" s="1" t="s">
        <v>237</v>
      </c>
      <c r="D34" s="232">
        <f>ROUND(('DHB-HB1'!F30),0)</f>
        <v>0</v>
      </c>
      <c r="E34" s="233">
        <f>ROUND((D34*D40),0)</f>
        <v>0</v>
      </c>
      <c r="F34" s="233">
        <f>(D34+E34)</f>
        <v>0</v>
      </c>
      <c r="G34" s="115"/>
      <c r="H34" s="12">
        <f>IF((G34=0),0,(F34/G34))</f>
        <v>0</v>
      </c>
    </row>
    <row r="35" spans="1:8" ht="13.5" thickTop="1" x14ac:dyDescent="0.2">
      <c r="A35" s="1"/>
      <c r="D35" s="16"/>
      <c r="E35" s="47"/>
      <c r="F35" s="46"/>
      <c r="G35" s="51"/>
      <c r="H35" s="60"/>
    </row>
    <row r="36" spans="1:8" x14ac:dyDescent="0.2">
      <c r="A36" s="1" t="s">
        <v>99</v>
      </c>
      <c r="D36" s="24">
        <f>ROUND(('DHB-HB1'!G32),0)</f>
        <v>0</v>
      </c>
      <c r="E36" s="234">
        <f>SUM(E22:E34)</f>
        <v>0</v>
      </c>
      <c r="F36" s="235">
        <f>(D36+E36)</f>
        <v>0</v>
      </c>
      <c r="G36" s="52"/>
      <c r="H36" s="61"/>
    </row>
    <row r="37" spans="1:8" x14ac:dyDescent="0.2">
      <c r="A37" s="1"/>
      <c r="D37" s="16"/>
      <c r="E37" s="48"/>
      <c r="F37" s="51"/>
      <c r="G37" s="51"/>
      <c r="H37" s="60"/>
    </row>
    <row r="38" spans="1:8" x14ac:dyDescent="0.2">
      <c r="A38" s="1" t="s">
        <v>301</v>
      </c>
      <c r="D38" s="24">
        <f>ROUND(('DHA-HB2'!F49),0)</f>
        <v>0</v>
      </c>
      <c r="E38" s="49"/>
      <c r="F38" s="52"/>
      <c r="G38" s="52"/>
      <c r="H38" s="61"/>
    </row>
    <row r="39" spans="1:8" x14ac:dyDescent="0.2">
      <c r="A39" s="1"/>
      <c r="D39" s="16"/>
      <c r="E39" s="48"/>
      <c r="F39" s="51"/>
      <c r="G39" s="51"/>
      <c r="H39" s="60"/>
    </row>
    <row r="40" spans="1:8" x14ac:dyDescent="0.2">
      <c r="A40" s="1" t="s">
        <v>100</v>
      </c>
      <c r="D40" s="39">
        <f>IF(ISERROR(D38/D36),0,D38/D36)</f>
        <v>0</v>
      </c>
      <c r="E40" s="49"/>
      <c r="F40" s="52"/>
      <c r="G40" s="52"/>
      <c r="H40" s="61"/>
    </row>
    <row r="41" spans="1:8" x14ac:dyDescent="0.2">
      <c r="A41" s="1"/>
    </row>
    <row r="42" spans="1:8" x14ac:dyDescent="0.2">
      <c r="A42" s="1"/>
    </row>
    <row r="43" spans="1:8" x14ac:dyDescent="0.2">
      <c r="A43" s="1" t="s">
        <v>101</v>
      </c>
    </row>
    <row r="44" spans="1:8" x14ac:dyDescent="0.2">
      <c r="A44" s="1" t="s">
        <v>102</v>
      </c>
    </row>
    <row r="45" spans="1:8" x14ac:dyDescent="0.2">
      <c r="A45" s="1" t="s">
        <v>103</v>
      </c>
    </row>
    <row r="52" spans="1:8" x14ac:dyDescent="0.2">
      <c r="A52" s="1" t="str">
        <f>FACESHEET!A58</f>
        <v>DHB-HB RHC (10/2018)</v>
      </c>
    </row>
    <row r="53" spans="1:8" x14ac:dyDescent="0.2">
      <c r="A53" s="1" t="s">
        <v>39</v>
      </c>
    </row>
    <row r="54" spans="1:8" x14ac:dyDescent="0.2">
      <c r="A54" s="393" t="s">
        <v>104</v>
      </c>
      <c r="B54" s="393"/>
      <c r="C54" s="393"/>
      <c r="D54" s="393"/>
      <c r="E54" s="393"/>
      <c r="F54" s="393"/>
      <c r="G54" s="393"/>
      <c r="H54" s="393"/>
    </row>
  </sheetData>
  <sheetProtection algorithmName="SHA-512" hashValue="OnVBqlWxmLsjrsQ0g6RoKIf6os6FsXNUG5T4X6Jqp69VXvAf8NZAmX0NaQjJLC5uU6kym5zpFAiQflTr6FGuBQ==" saltValue="EUw5bVCdBhuNLRq7PPynRw==" spinCount="100000" sheet="1" selectLockedCells="1"/>
  <mergeCells count="9">
    <mergeCell ref="B9:D9"/>
    <mergeCell ref="G9:H9"/>
    <mergeCell ref="A54:H54"/>
    <mergeCell ref="A3:H3"/>
    <mergeCell ref="A4:H4"/>
    <mergeCell ref="A5:H5"/>
    <mergeCell ref="B7:D7"/>
    <mergeCell ref="B8:D8"/>
    <mergeCell ref="G8:H8"/>
  </mergeCells>
  <phoneticPr fontId="11" type="noConversion"/>
  <pageMargins left="0.75" right="0.25" top="0.5" bottom="0.5" header="0.25" footer="0.25"/>
  <pageSetup scale="95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H57"/>
  <sheetViews>
    <sheetView showGridLines="0" showZeros="0" topLeftCell="A19" zoomScaleNormal="100" workbookViewId="0">
      <selection activeCell="D17" sqref="D17"/>
    </sheetView>
  </sheetViews>
  <sheetFormatPr defaultRowHeight="12.75" x14ac:dyDescent="0.2"/>
  <cols>
    <col min="1" max="2" width="17.28515625" customWidth="1"/>
    <col min="3" max="3" width="14" customWidth="1"/>
    <col min="4" max="4" width="16.5703125" style="40" customWidth="1"/>
    <col min="5" max="5" width="14" style="40" customWidth="1"/>
    <col min="6" max="6" width="15.7109375" customWidth="1"/>
  </cols>
  <sheetData>
    <row r="1" spans="1:8" x14ac:dyDescent="0.2">
      <c r="A1" s="1" t="str">
        <f>+'DHB-HB4'!A1</f>
        <v>RUN DATE</v>
      </c>
      <c r="B1" s="314">
        <f ca="1">+'DHB-HB4'!B1</f>
        <v>43417</v>
      </c>
      <c r="E1"/>
      <c r="F1" s="153" t="s">
        <v>305</v>
      </c>
      <c r="H1" s="54"/>
    </row>
    <row r="2" spans="1:8" x14ac:dyDescent="0.2">
      <c r="E2"/>
      <c r="F2" s="153"/>
      <c r="H2" s="54"/>
    </row>
    <row r="3" spans="1:8" ht="15" customHeight="1" x14ac:dyDescent="0.2">
      <c r="A3" s="379" t="s">
        <v>251</v>
      </c>
      <c r="B3" s="379"/>
      <c r="C3" s="379"/>
      <c r="D3" s="379"/>
      <c r="E3" s="379"/>
      <c r="F3" s="379"/>
      <c r="G3" s="270"/>
      <c r="H3" s="270"/>
    </row>
    <row r="4" spans="1:8" ht="15" customHeight="1" x14ac:dyDescent="0.2">
      <c r="A4" s="379" t="s">
        <v>339</v>
      </c>
      <c r="B4" s="379"/>
      <c r="C4" s="379"/>
      <c r="D4" s="379"/>
      <c r="E4" s="379"/>
      <c r="F4" s="379"/>
      <c r="G4" s="270"/>
      <c r="H4" s="270"/>
    </row>
    <row r="5" spans="1:8" x14ac:dyDescent="0.2">
      <c r="A5" s="379" t="s">
        <v>344</v>
      </c>
      <c r="B5" s="379"/>
      <c r="C5" s="379"/>
      <c r="D5" s="379"/>
      <c r="E5" s="379"/>
      <c r="F5" s="379"/>
      <c r="H5" s="54"/>
    </row>
    <row r="6" spans="1:8" x14ac:dyDescent="0.2">
      <c r="A6" s="225"/>
      <c r="B6" s="244"/>
      <c r="C6" s="123"/>
      <c r="D6" s="124"/>
      <c r="E6"/>
      <c r="F6" s="54"/>
      <c r="H6" s="54"/>
    </row>
    <row r="7" spans="1:8" x14ac:dyDescent="0.2">
      <c r="A7" s="307" t="s">
        <v>254</v>
      </c>
      <c r="B7" s="330">
        <f>FACESHEET!C13</f>
        <v>0</v>
      </c>
      <c r="C7" s="316"/>
      <c r="D7" s="329" t="s">
        <v>338</v>
      </c>
      <c r="E7"/>
    </row>
    <row r="8" spans="1:8" x14ac:dyDescent="0.2">
      <c r="A8" s="307" t="s">
        <v>302</v>
      </c>
      <c r="B8" s="330">
        <f>+FACESHEET!A20</f>
        <v>0</v>
      </c>
      <c r="C8" s="316"/>
      <c r="D8" s="329" t="s">
        <v>255</v>
      </c>
      <c r="E8" s="390">
        <f>+FACESHEET!E17</f>
        <v>0</v>
      </c>
      <c r="F8" s="391"/>
    </row>
    <row r="9" spans="1:8" x14ac:dyDescent="0.2">
      <c r="A9" s="308" t="s">
        <v>256</v>
      </c>
      <c r="B9" s="330">
        <f>+FACESHEET!D20</f>
        <v>0</v>
      </c>
      <c r="C9" s="316"/>
      <c r="D9" s="329" t="s">
        <v>257</v>
      </c>
      <c r="E9" s="390">
        <f>+FACESHEET!H17</f>
        <v>0</v>
      </c>
      <c r="F9" s="391"/>
    </row>
    <row r="10" spans="1:8" x14ac:dyDescent="0.2">
      <c r="A10" s="3"/>
      <c r="B10" s="3"/>
      <c r="C10" s="3"/>
      <c r="D10" s="67"/>
      <c r="E10" s="67"/>
      <c r="F10" s="3"/>
    </row>
    <row r="11" spans="1:8" x14ac:dyDescent="0.2">
      <c r="A11" s="33"/>
      <c r="B11" s="35"/>
      <c r="C11" s="29" t="s">
        <v>52</v>
      </c>
      <c r="D11" s="42" t="s">
        <v>105</v>
      </c>
      <c r="E11" s="42" t="s">
        <v>105</v>
      </c>
    </row>
    <row r="12" spans="1:8" x14ac:dyDescent="0.2">
      <c r="A12" s="36"/>
      <c r="B12" s="37"/>
      <c r="C12" s="30" t="s">
        <v>106</v>
      </c>
      <c r="D12" s="44" t="s">
        <v>107</v>
      </c>
      <c r="E12" s="44" t="s">
        <v>52</v>
      </c>
    </row>
    <row r="13" spans="1:8" x14ac:dyDescent="0.2">
      <c r="A13" s="63"/>
      <c r="B13" s="64"/>
      <c r="C13" s="30" t="s">
        <v>307</v>
      </c>
      <c r="D13" s="44" t="s">
        <v>89</v>
      </c>
      <c r="E13" s="44" t="s">
        <v>108</v>
      </c>
    </row>
    <row r="14" spans="1:8" x14ac:dyDescent="0.2">
      <c r="A14" s="7"/>
      <c r="B14" s="85" t="s">
        <v>40</v>
      </c>
      <c r="C14" s="31" t="s">
        <v>41</v>
      </c>
      <c r="D14" s="45" t="s">
        <v>57</v>
      </c>
      <c r="E14" s="45" t="s">
        <v>92</v>
      </c>
    </row>
    <row r="15" spans="1:8" x14ac:dyDescent="0.2">
      <c r="A15" s="1" t="s">
        <v>306</v>
      </c>
      <c r="B15" s="1"/>
      <c r="C15" s="16"/>
      <c r="D15" s="46"/>
      <c r="E15" s="46"/>
    </row>
    <row r="16" spans="1:8" x14ac:dyDescent="0.2">
      <c r="A16" s="1"/>
      <c r="B16" s="1"/>
      <c r="C16" s="21"/>
      <c r="D16" s="50"/>
      <c r="E16" s="50"/>
    </row>
    <row r="17" spans="1:5" x14ac:dyDescent="0.2">
      <c r="A17" s="1" t="s">
        <v>109</v>
      </c>
      <c r="B17" s="1"/>
      <c r="C17" s="86">
        <f>ROUND('DHB-HB4'!H22,2)</f>
        <v>0</v>
      </c>
      <c r="D17" s="115"/>
      <c r="E17" s="25">
        <f>ROUND((C17*D17),0)</f>
        <v>0</v>
      </c>
    </row>
    <row r="18" spans="1:5" x14ac:dyDescent="0.2">
      <c r="A18" s="1" t="s">
        <v>110</v>
      </c>
      <c r="B18" s="1"/>
      <c r="C18" s="16"/>
      <c r="D18" s="46"/>
      <c r="E18" s="46"/>
    </row>
    <row r="19" spans="1:5" x14ac:dyDescent="0.2">
      <c r="A19" s="1" t="s">
        <v>111</v>
      </c>
      <c r="B19" s="1"/>
      <c r="C19" s="12">
        <f>ROUND('DHB-HB4'!H24,2)</f>
        <v>0</v>
      </c>
      <c r="D19" s="115"/>
      <c r="E19" s="24">
        <f>ROUND((C19*D19),0)</f>
        <v>0</v>
      </c>
    </row>
    <row r="20" spans="1:5" x14ac:dyDescent="0.2">
      <c r="A20" s="1"/>
      <c r="B20" s="1"/>
      <c r="C20" s="16"/>
      <c r="D20" s="46"/>
      <c r="E20" s="46"/>
    </row>
    <row r="21" spans="1:5" x14ac:dyDescent="0.2">
      <c r="A21" s="1" t="s">
        <v>112</v>
      </c>
      <c r="B21" s="1"/>
      <c r="C21" s="12">
        <f>ROUND('DHB-HB4'!H26,2)</f>
        <v>0</v>
      </c>
      <c r="D21" s="115"/>
      <c r="E21" s="24">
        <f>ROUND((C21*D21),0)</f>
        <v>0</v>
      </c>
    </row>
    <row r="22" spans="1:5" x14ac:dyDescent="0.2">
      <c r="A22" s="1"/>
      <c r="B22" s="1"/>
      <c r="C22" s="16"/>
      <c r="D22" s="46"/>
      <c r="E22" s="46"/>
    </row>
    <row r="23" spans="1:5" x14ac:dyDescent="0.2">
      <c r="A23" s="1" t="s">
        <v>238</v>
      </c>
      <c r="B23" s="1"/>
      <c r="C23" s="12">
        <f>ROUND('DHB-HB4'!H28,2)</f>
        <v>0</v>
      </c>
      <c r="D23" s="115"/>
      <c r="E23" s="24">
        <f>ROUND((C23*D23),0)</f>
        <v>0</v>
      </c>
    </row>
    <row r="24" spans="1:5" x14ac:dyDescent="0.2">
      <c r="A24" s="1"/>
      <c r="B24" s="1"/>
      <c r="C24" s="21"/>
      <c r="D24" s="50"/>
      <c r="E24" s="50"/>
    </row>
    <row r="25" spans="1:5" x14ac:dyDescent="0.2">
      <c r="A25" s="1" t="s">
        <v>239</v>
      </c>
      <c r="B25" s="1"/>
      <c r="C25" s="13">
        <f>ROUND('DHB-HB4'!H30,2)</f>
        <v>0</v>
      </c>
      <c r="D25" s="114"/>
      <c r="E25" s="50">
        <f>ROUND((C25*D25),0)</f>
        <v>0</v>
      </c>
    </row>
    <row r="26" spans="1:5" x14ac:dyDescent="0.2">
      <c r="A26" s="1"/>
      <c r="B26" s="1"/>
      <c r="C26" s="16"/>
      <c r="D26" s="46"/>
      <c r="E26" s="46"/>
    </row>
    <row r="27" spans="1:5" x14ac:dyDescent="0.2">
      <c r="A27" s="1" t="s">
        <v>240</v>
      </c>
      <c r="B27" s="1"/>
      <c r="C27" s="12">
        <f>ROUND('DHB-HB4'!H32,2)</f>
        <v>0</v>
      </c>
      <c r="D27" s="115"/>
      <c r="E27" s="24">
        <f>ROUND((C27*D27),0)</f>
        <v>0</v>
      </c>
    </row>
    <row r="28" spans="1:5" x14ac:dyDescent="0.2">
      <c r="A28" s="1"/>
      <c r="B28" s="1"/>
      <c r="C28" s="21"/>
      <c r="D28" s="161"/>
      <c r="E28" s="50"/>
    </row>
    <row r="29" spans="1:5" x14ac:dyDescent="0.2">
      <c r="A29" s="1" t="s">
        <v>241</v>
      </c>
      <c r="B29" s="1"/>
      <c r="C29" s="12">
        <f>ROUND('DHB-HB4'!H34,2)</f>
        <v>0</v>
      </c>
      <c r="D29" s="115"/>
      <c r="E29" s="24">
        <f>ROUND((C29*D29),0)</f>
        <v>0</v>
      </c>
    </row>
    <row r="30" spans="1:5" x14ac:dyDescent="0.2">
      <c r="A30" s="1"/>
      <c r="B30" s="1"/>
      <c r="C30" s="3"/>
      <c r="D30" s="67"/>
      <c r="E30" s="46"/>
    </row>
    <row r="31" spans="1:5" x14ac:dyDescent="0.2">
      <c r="A31" s="1" t="s">
        <v>113</v>
      </c>
      <c r="B31" s="1"/>
      <c r="C31" s="3"/>
      <c r="D31" s="67"/>
      <c r="E31" s="24">
        <f>SUM(E17:E29)</f>
        <v>0</v>
      </c>
    </row>
    <row r="32" spans="1:5" x14ac:dyDescent="0.2">
      <c r="A32" s="1"/>
      <c r="B32" s="1"/>
      <c r="C32" s="3"/>
      <c r="D32" s="67"/>
      <c r="E32" s="46"/>
    </row>
    <row r="33" spans="1:6" x14ac:dyDescent="0.2">
      <c r="A33" s="1" t="s">
        <v>114</v>
      </c>
      <c r="B33" s="1"/>
      <c r="C33" s="3"/>
      <c r="D33" s="67"/>
      <c r="E33" s="24">
        <f>IF(ISERROR(ROUND(('DHA-HB3'!H35),0))," ",ROUND(('DHA-HB3'!H35),0))</f>
        <v>0</v>
      </c>
      <c r="F33" s="103" t="s">
        <v>308</v>
      </c>
    </row>
    <row r="34" spans="1:6" x14ac:dyDescent="0.2">
      <c r="A34" s="1"/>
      <c r="B34" s="1"/>
      <c r="C34" s="3"/>
      <c r="D34" s="67"/>
      <c r="E34" s="46"/>
      <c r="F34" s="1"/>
    </row>
    <row r="35" spans="1:6" x14ac:dyDescent="0.2">
      <c r="A35" s="1" t="s">
        <v>115</v>
      </c>
      <c r="B35" s="1"/>
      <c r="C35" s="3"/>
      <c r="D35" s="67"/>
      <c r="E35" s="24">
        <f>ROUND(('DHB-HB8'!H27),0)</f>
        <v>0</v>
      </c>
      <c r="F35" s="84" t="s">
        <v>309</v>
      </c>
    </row>
    <row r="36" spans="1:6" x14ac:dyDescent="0.2">
      <c r="A36" s="1"/>
      <c r="E36" s="46"/>
      <c r="F36" s="1"/>
    </row>
    <row r="37" spans="1:6" x14ac:dyDescent="0.2">
      <c r="A37" s="122" t="s">
        <v>116</v>
      </c>
      <c r="E37" s="24">
        <f>(+E31+E33+E35)</f>
        <v>0</v>
      </c>
      <c r="F37" s="1"/>
    </row>
    <row r="38" spans="1:6" x14ac:dyDescent="0.2">
      <c r="A38" s="1"/>
      <c r="E38" s="46"/>
      <c r="F38" s="1"/>
    </row>
    <row r="39" spans="1:6" x14ac:dyDescent="0.2">
      <c r="A39" s="1" t="s">
        <v>117</v>
      </c>
      <c r="E39" s="24">
        <f>ROUND(('DHB-HB6'!D37),0)</f>
        <v>0</v>
      </c>
      <c r="F39" s="84" t="s">
        <v>310</v>
      </c>
    </row>
    <row r="40" spans="1:6" x14ac:dyDescent="0.2">
      <c r="A40" s="1"/>
      <c r="E40" s="46"/>
      <c r="F40" s="1"/>
    </row>
    <row r="41" spans="1:6" x14ac:dyDescent="0.2">
      <c r="A41" s="122" t="s">
        <v>118</v>
      </c>
      <c r="E41" s="136">
        <f>E37-E39</f>
        <v>0</v>
      </c>
      <c r="F41" s="1"/>
    </row>
    <row r="42" spans="1:6" x14ac:dyDescent="0.2">
      <c r="A42" s="1"/>
      <c r="E42" s="46"/>
      <c r="F42" s="1"/>
    </row>
    <row r="43" spans="1:6" x14ac:dyDescent="0.2">
      <c r="A43" s="1" t="s">
        <v>119</v>
      </c>
      <c r="E43" s="136">
        <f>ROUND(('DHB-HB7'!G27),0)</f>
        <v>0</v>
      </c>
      <c r="F43" s="84" t="s">
        <v>348</v>
      </c>
    </row>
    <row r="44" spans="1:6" x14ac:dyDescent="0.2">
      <c r="A44" s="1"/>
      <c r="E44" s="46"/>
      <c r="F44" s="1"/>
    </row>
    <row r="45" spans="1:6" x14ac:dyDescent="0.2">
      <c r="A45" s="122" t="s">
        <v>171</v>
      </c>
      <c r="E45" s="136">
        <f>IF(ISERROR(E41+E43)," ",(E41+E43))</f>
        <v>0</v>
      </c>
      <c r="F45" s="1"/>
    </row>
    <row r="46" spans="1:6" x14ac:dyDescent="0.2">
      <c r="A46" s="1"/>
    </row>
    <row r="48" spans="1:6" x14ac:dyDescent="0.2">
      <c r="A48" s="1"/>
    </row>
    <row r="55" spans="1:6" x14ac:dyDescent="0.2">
      <c r="A55" s="1" t="str">
        <f>FACESHEET!A58</f>
        <v>DHB-HB RHC (10/2018)</v>
      </c>
    </row>
    <row r="56" spans="1:6" x14ac:dyDescent="0.2">
      <c r="A56" s="1" t="s">
        <v>39</v>
      </c>
    </row>
    <row r="57" spans="1:6" x14ac:dyDescent="0.2">
      <c r="A57" s="393" t="s">
        <v>121</v>
      </c>
      <c r="B57" s="393"/>
      <c r="C57" s="393"/>
      <c r="D57" s="393"/>
      <c r="E57" s="393"/>
      <c r="F57" s="393"/>
    </row>
  </sheetData>
  <sheetProtection algorithmName="SHA-512" hashValue="IWditPZnSx5Nyke7kytn17piwAjyAJwVsCPBXguW2M8fwfpbIziEr3aw/kLFFRt66yPLcAs7fg8NYWZRif5Y+g==" saltValue="yPio2PdMkDuQhDoOwgYr2Q==" spinCount="100000" sheet="1" selectLockedCells="1"/>
  <mergeCells count="6">
    <mergeCell ref="A3:F3"/>
    <mergeCell ref="A4:F4"/>
    <mergeCell ref="A5:F5"/>
    <mergeCell ref="A57:F57"/>
    <mergeCell ref="E8:F8"/>
    <mergeCell ref="E9:F9"/>
  </mergeCells>
  <phoneticPr fontId="11" type="noConversion"/>
  <pageMargins left="0.75" right="0.25" top="0.5" bottom="0.5" header="0.25" footer="0.25"/>
  <pageSetup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H52"/>
  <sheetViews>
    <sheetView showGridLines="0" showZeros="0" zoomScaleNormal="100" workbookViewId="0">
      <selection activeCell="E35" sqref="E35"/>
    </sheetView>
  </sheetViews>
  <sheetFormatPr defaultRowHeight="12.75" x14ac:dyDescent="0.2"/>
  <cols>
    <col min="1" max="1" width="13.85546875" customWidth="1"/>
    <col min="2" max="2" width="15.7109375" customWidth="1"/>
    <col min="3" max="3" width="18.7109375" customWidth="1"/>
    <col min="4" max="4" width="18" style="40" customWidth="1"/>
    <col min="5" max="5" width="16.5703125" style="95" customWidth="1"/>
    <col min="6" max="6" width="12.7109375" customWidth="1"/>
  </cols>
  <sheetData>
    <row r="1" spans="1:8" x14ac:dyDescent="0.2">
      <c r="A1" s="1" t="str">
        <f>+'DHB-HB5'!A1</f>
        <v>RUN DATE</v>
      </c>
      <c r="B1" s="313">
        <f ca="1">+'DHB-HB5'!B1</f>
        <v>43417</v>
      </c>
      <c r="E1"/>
      <c r="F1" s="154" t="s">
        <v>311</v>
      </c>
    </row>
    <row r="2" spans="1:8" x14ac:dyDescent="0.2">
      <c r="E2"/>
      <c r="F2" s="154"/>
    </row>
    <row r="3" spans="1:8" ht="15" customHeight="1" x14ac:dyDescent="0.2">
      <c r="A3" s="379" t="s">
        <v>251</v>
      </c>
      <c r="B3" s="379"/>
      <c r="C3" s="379"/>
      <c r="D3" s="379"/>
      <c r="E3" s="379"/>
      <c r="F3" s="379"/>
      <c r="G3" s="270"/>
      <c r="H3" s="270"/>
    </row>
    <row r="4" spans="1:8" ht="15" customHeight="1" x14ac:dyDescent="0.2">
      <c r="A4" s="379" t="s">
        <v>339</v>
      </c>
      <c r="B4" s="379"/>
      <c r="C4" s="379"/>
      <c r="D4" s="379"/>
      <c r="E4" s="379"/>
      <c r="F4" s="379"/>
      <c r="G4" s="270"/>
      <c r="H4" s="270"/>
    </row>
    <row r="5" spans="1:8" x14ac:dyDescent="0.2">
      <c r="A5" s="379" t="s">
        <v>345</v>
      </c>
      <c r="B5" s="379"/>
      <c r="C5" s="379"/>
      <c r="D5" s="379"/>
      <c r="E5" s="379"/>
      <c r="F5" s="379"/>
    </row>
    <row r="6" spans="1:8" x14ac:dyDescent="0.2">
      <c r="A6" s="225"/>
      <c r="B6" s="244"/>
    </row>
    <row r="7" spans="1:8" x14ac:dyDescent="0.2">
      <c r="A7" s="307" t="s">
        <v>254</v>
      </c>
      <c r="B7" s="330">
        <f>FACESHEET!C13</f>
        <v>0</v>
      </c>
      <c r="C7" s="316"/>
      <c r="D7" s="329" t="s">
        <v>338</v>
      </c>
      <c r="E7"/>
    </row>
    <row r="8" spans="1:8" x14ac:dyDescent="0.2">
      <c r="A8" s="307" t="s">
        <v>302</v>
      </c>
      <c r="B8" s="330">
        <f>+FACESHEET!A20</f>
        <v>0</v>
      </c>
      <c r="C8" s="316"/>
      <c r="D8" s="329" t="s">
        <v>255</v>
      </c>
      <c r="E8" s="390">
        <f>+FACESHEET!E17</f>
        <v>0</v>
      </c>
      <c r="F8" s="391"/>
    </row>
    <row r="9" spans="1:8" x14ac:dyDescent="0.2">
      <c r="A9" s="308" t="s">
        <v>256</v>
      </c>
      <c r="B9" s="330">
        <f>+FACESHEET!D20</f>
        <v>0</v>
      </c>
      <c r="C9" s="316"/>
      <c r="D9" s="329" t="s">
        <v>257</v>
      </c>
      <c r="E9" s="390">
        <f>+FACESHEET!H17</f>
        <v>0</v>
      </c>
      <c r="F9" s="391"/>
    </row>
    <row r="10" spans="1:8" x14ac:dyDescent="0.2">
      <c r="A10" s="15"/>
      <c r="B10" s="15"/>
      <c r="C10" s="15"/>
      <c r="D10" s="41"/>
      <c r="E10" s="90"/>
      <c r="F10" s="87"/>
    </row>
    <row r="12" spans="1:8" x14ac:dyDescent="0.2">
      <c r="B12" s="80"/>
      <c r="C12" s="5"/>
      <c r="D12" s="42" t="s">
        <v>122</v>
      </c>
      <c r="E12" s="135" t="s">
        <v>123</v>
      </c>
    </row>
    <row r="13" spans="1:8" x14ac:dyDescent="0.2">
      <c r="B13" s="27"/>
      <c r="C13" s="28"/>
      <c r="D13" s="44" t="s">
        <v>124</v>
      </c>
      <c r="E13" s="91" t="s">
        <v>125</v>
      </c>
    </row>
    <row r="14" spans="1:8" x14ac:dyDescent="0.2">
      <c r="B14" s="395" t="s">
        <v>258</v>
      </c>
      <c r="C14" s="396"/>
      <c r="D14" s="315"/>
      <c r="E14" s="91"/>
    </row>
    <row r="15" spans="1:8" x14ac:dyDescent="0.2">
      <c r="B15" s="7"/>
      <c r="C15" s="89" t="s">
        <v>126</v>
      </c>
      <c r="D15" s="45" t="s">
        <v>41</v>
      </c>
      <c r="E15" s="92" t="s">
        <v>57</v>
      </c>
    </row>
    <row r="16" spans="1:8" x14ac:dyDescent="0.2">
      <c r="B16" s="3"/>
      <c r="C16" s="88"/>
      <c r="D16" s="96"/>
      <c r="E16" s="97"/>
    </row>
    <row r="17" spans="2:5" x14ac:dyDescent="0.2">
      <c r="B17" s="1" t="s">
        <v>312</v>
      </c>
      <c r="D17" s="96"/>
      <c r="E17" s="97"/>
    </row>
    <row r="18" spans="2:5" x14ac:dyDescent="0.2">
      <c r="B18" s="1"/>
      <c r="D18" s="46"/>
      <c r="E18" s="111"/>
    </row>
    <row r="19" spans="2:5" x14ac:dyDescent="0.2">
      <c r="B19" s="1" t="s">
        <v>127</v>
      </c>
      <c r="D19" s="115"/>
      <c r="E19" s="249"/>
    </row>
    <row r="20" spans="2:5" x14ac:dyDescent="0.2">
      <c r="B20" s="1"/>
      <c r="D20" s="46"/>
      <c r="E20" s="111"/>
    </row>
    <row r="21" spans="2:5" x14ac:dyDescent="0.2">
      <c r="B21" s="1" t="s">
        <v>128</v>
      </c>
      <c r="D21" s="115"/>
      <c r="E21" s="249"/>
    </row>
    <row r="22" spans="2:5" x14ac:dyDescent="0.2">
      <c r="B22" s="1"/>
      <c r="D22" s="46"/>
      <c r="E22" s="256"/>
    </row>
    <row r="23" spans="2:5" x14ac:dyDescent="0.2">
      <c r="B23" s="1" t="s">
        <v>129</v>
      </c>
      <c r="D23" s="115"/>
      <c r="E23" s="257"/>
    </row>
    <row r="24" spans="2:5" x14ac:dyDescent="0.2">
      <c r="B24" s="1"/>
      <c r="D24" s="50"/>
      <c r="E24" s="258"/>
    </row>
    <row r="25" spans="2:5" x14ac:dyDescent="0.2">
      <c r="B25" s="1" t="s">
        <v>242</v>
      </c>
      <c r="D25" s="114"/>
      <c r="E25" s="259"/>
    </row>
    <row r="26" spans="2:5" x14ac:dyDescent="0.2">
      <c r="B26" s="1"/>
      <c r="D26" s="46"/>
      <c r="E26" s="112"/>
    </row>
    <row r="27" spans="2:5" x14ac:dyDescent="0.2">
      <c r="B27" s="1" t="s">
        <v>243</v>
      </c>
      <c r="D27" s="115"/>
      <c r="E27" s="250"/>
    </row>
    <row r="28" spans="2:5" x14ac:dyDescent="0.2">
      <c r="B28" s="1"/>
      <c r="D28" s="50"/>
      <c r="E28" s="258"/>
    </row>
    <row r="29" spans="2:5" x14ac:dyDescent="0.2">
      <c r="B29" s="1" t="s">
        <v>244</v>
      </c>
      <c r="D29" s="114"/>
      <c r="E29" s="259"/>
    </row>
    <row r="30" spans="2:5" x14ac:dyDescent="0.2">
      <c r="B30" s="1"/>
      <c r="D30" s="46"/>
      <c r="E30" s="256"/>
    </row>
    <row r="31" spans="2:5" x14ac:dyDescent="0.2">
      <c r="B31" s="1" t="s">
        <v>245</v>
      </c>
      <c r="D31" s="115"/>
      <c r="E31" s="257"/>
    </row>
    <row r="32" spans="2:5" x14ac:dyDescent="0.2">
      <c r="B32" s="1"/>
      <c r="D32" s="50"/>
      <c r="E32" s="258"/>
    </row>
    <row r="33" spans="1:7" x14ac:dyDescent="0.2">
      <c r="B33" s="1" t="s">
        <v>130</v>
      </c>
      <c r="D33" s="114"/>
      <c r="E33" s="259"/>
    </row>
    <row r="34" spans="1:7" x14ac:dyDescent="0.2">
      <c r="B34" s="1"/>
      <c r="D34" s="46"/>
      <c r="E34" s="256"/>
    </row>
    <row r="35" spans="1:7" x14ac:dyDescent="0.2">
      <c r="B35" s="1" t="s">
        <v>172</v>
      </c>
      <c r="D35" s="115"/>
      <c r="E35" s="257"/>
    </row>
    <row r="36" spans="1:7" x14ac:dyDescent="0.2">
      <c r="B36" s="1"/>
      <c r="D36" s="121"/>
      <c r="E36" s="93"/>
      <c r="F36" s="84"/>
    </row>
    <row r="37" spans="1:7" x14ac:dyDescent="0.2">
      <c r="B37" s="1" t="s">
        <v>131</v>
      </c>
      <c r="D37" s="25">
        <f>SUM(D19:D35)</f>
        <v>0</v>
      </c>
      <c r="E37" s="94"/>
      <c r="F37" s="122" t="s">
        <v>313</v>
      </c>
    </row>
    <row r="38" spans="1:7" x14ac:dyDescent="0.2">
      <c r="B38" s="1"/>
      <c r="D38" s="119"/>
      <c r="E38" s="120"/>
      <c r="F38" s="84"/>
    </row>
    <row r="39" spans="1:7" x14ac:dyDescent="0.2">
      <c r="B39" s="1"/>
    </row>
    <row r="40" spans="1:7" x14ac:dyDescent="0.2">
      <c r="A40" s="134" t="s">
        <v>132</v>
      </c>
      <c r="B40" s="2" t="s">
        <v>133</v>
      </c>
      <c r="C40" s="2"/>
      <c r="D40" s="133"/>
    </row>
    <row r="41" spans="1:7" x14ac:dyDescent="0.2">
      <c r="A41" s="2"/>
      <c r="B41" s="2"/>
      <c r="C41" s="2" t="s">
        <v>134</v>
      </c>
      <c r="D41" s="133"/>
    </row>
    <row r="42" spans="1:7" x14ac:dyDescent="0.2">
      <c r="A42" s="2"/>
      <c r="B42" s="2"/>
      <c r="C42" s="2" t="s">
        <v>135</v>
      </c>
      <c r="D42" s="133"/>
    </row>
    <row r="43" spans="1:7" x14ac:dyDescent="0.2">
      <c r="A43" s="2"/>
      <c r="B43" s="2"/>
      <c r="C43" s="2" t="s">
        <v>136</v>
      </c>
      <c r="D43" s="133"/>
    </row>
    <row r="44" spans="1:7" x14ac:dyDescent="0.2">
      <c r="A44" s="2"/>
      <c r="B44" s="2"/>
      <c r="C44" s="2"/>
      <c r="D44" s="133"/>
    </row>
    <row r="45" spans="1:7" x14ac:dyDescent="0.2">
      <c r="A45" s="134" t="s">
        <v>132</v>
      </c>
      <c r="B45" s="2" t="s">
        <v>137</v>
      </c>
      <c r="C45" s="2" t="s">
        <v>138</v>
      </c>
      <c r="D45" s="133"/>
    </row>
    <row r="46" spans="1:7" x14ac:dyDescent="0.2">
      <c r="A46" s="2"/>
      <c r="B46" s="2"/>
      <c r="D46" s="133"/>
    </row>
    <row r="47" spans="1:7" x14ac:dyDescent="0.2">
      <c r="A47" s="245" t="s">
        <v>193</v>
      </c>
      <c r="B47" s="394"/>
      <c r="C47" s="394"/>
      <c r="D47" s="394"/>
      <c r="E47" s="394"/>
      <c r="F47" s="394"/>
      <c r="G47" s="246"/>
    </row>
    <row r="48" spans="1:7" x14ac:dyDescent="0.2">
      <c r="B48" s="394"/>
      <c r="C48" s="394"/>
      <c r="D48" s="394"/>
      <c r="E48" s="394"/>
      <c r="F48" s="394"/>
      <c r="G48" s="246"/>
    </row>
    <row r="50" spans="1:6" x14ac:dyDescent="0.2">
      <c r="A50" s="1" t="str">
        <f>FACESHEET!A58</f>
        <v>DHB-HB RHC (10/2018)</v>
      </c>
    </row>
    <row r="51" spans="1:6" x14ac:dyDescent="0.2">
      <c r="A51" s="1" t="s">
        <v>39</v>
      </c>
    </row>
    <row r="52" spans="1:6" x14ac:dyDescent="0.2">
      <c r="A52" s="393" t="s">
        <v>185</v>
      </c>
      <c r="B52" s="393"/>
      <c r="C52" s="393"/>
      <c r="D52" s="393"/>
      <c r="E52" s="393"/>
      <c r="F52" s="393"/>
    </row>
  </sheetData>
  <sheetProtection algorithmName="SHA-512" hashValue="X/z+DI6oZsm063zu5ebiialDQ3sdK5PCC8p3YiA2h2wM68ulhKy/abBqq80liPT1XZyiZ8cZHdc6bu8hmKnhoQ==" saltValue="uRB5qNEWCTJ3/fGLMgEr/A==" spinCount="100000" sheet="1" selectLockedCells="1"/>
  <mergeCells count="8">
    <mergeCell ref="A52:F52"/>
    <mergeCell ref="B47:F48"/>
    <mergeCell ref="A3:F3"/>
    <mergeCell ref="A4:F4"/>
    <mergeCell ref="E8:F8"/>
    <mergeCell ref="E9:F9"/>
    <mergeCell ref="A5:F5"/>
    <mergeCell ref="B14:C14"/>
  </mergeCells>
  <phoneticPr fontId="11" type="noConversion"/>
  <pageMargins left="0.75" right="0.25" top="0.5" bottom="0.5" header="0.25" footer="0.25"/>
  <pageSetup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5C32B0-A31D-4E96-B56F-5FE8E1F62E96}">
  <dimension ref="A1:J50"/>
  <sheetViews>
    <sheetView showGridLines="0" showZeros="0" zoomScaleNormal="100" workbookViewId="0">
      <selection activeCell="F35" sqref="F35"/>
    </sheetView>
  </sheetViews>
  <sheetFormatPr defaultRowHeight="12.75" x14ac:dyDescent="0.2"/>
  <cols>
    <col min="1" max="1" width="13.85546875" customWidth="1"/>
    <col min="2" max="2" width="8.5703125" customWidth="1"/>
    <col min="3" max="3" width="15.140625" style="271" customWidth="1"/>
    <col min="4" max="4" width="8.7109375" style="271" customWidth="1"/>
    <col min="5" max="5" width="17.7109375" style="40" customWidth="1"/>
    <col min="6" max="6" width="18.42578125" style="95" customWidth="1"/>
    <col min="7" max="7" width="18.7109375" customWidth="1"/>
  </cols>
  <sheetData>
    <row r="1" spans="1:10" x14ac:dyDescent="0.2">
      <c r="A1" s="1" t="s">
        <v>291</v>
      </c>
      <c r="B1" s="306">
        <f ca="1">TODAY()</f>
        <v>43417</v>
      </c>
      <c r="F1" s="286"/>
      <c r="G1" s="286" t="s">
        <v>314</v>
      </c>
    </row>
    <row r="2" spans="1:10" x14ac:dyDescent="0.2">
      <c r="A2" s="1"/>
      <c r="B2" s="269"/>
      <c r="F2"/>
      <c r="G2" s="286"/>
    </row>
    <row r="3" spans="1:10" ht="15" customHeight="1" x14ac:dyDescent="0.2">
      <c r="A3" s="379" t="s">
        <v>251</v>
      </c>
      <c r="B3" s="379"/>
      <c r="C3" s="379"/>
      <c r="D3" s="379"/>
      <c r="E3" s="379"/>
      <c r="F3" s="379"/>
      <c r="G3" s="379"/>
      <c r="H3" s="270"/>
    </row>
    <row r="4" spans="1:10" ht="15" customHeight="1" x14ac:dyDescent="0.2">
      <c r="A4" s="379" t="s">
        <v>339</v>
      </c>
      <c r="B4" s="379"/>
      <c r="C4" s="379"/>
      <c r="D4" s="379"/>
      <c r="E4" s="379"/>
      <c r="F4" s="379"/>
      <c r="G4" s="379"/>
      <c r="H4" s="270"/>
    </row>
    <row r="5" spans="1:10" x14ac:dyDescent="0.2">
      <c r="A5" s="379" t="s">
        <v>273</v>
      </c>
      <c r="B5" s="379"/>
      <c r="C5" s="379"/>
      <c r="D5" s="379"/>
      <c r="E5" s="379"/>
      <c r="F5" s="379"/>
      <c r="G5" s="379"/>
      <c r="H5" s="270"/>
      <c r="J5" s="54"/>
    </row>
    <row r="7" spans="1:10" x14ac:dyDescent="0.2">
      <c r="A7" s="307" t="s">
        <v>254</v>
      </c>
      <c r="B7" s="381">
        <f>FACESHEET!C13</f>
        <v>0</v>
      </c>
      <c r="C7" s="403"/>
      <c r="D7" s="316"/>
      <c r="E7" s="329" t="s">
        <v>338</v>
      </c>
      <c r="F7"/>
    </row>
    <row r="8" spans="1:10" x14ac:dyDescent="0.2">
      <c r="A8" s="307" t="s">
        <v>302</v>
      </c>
      <c r="B8" s="384">
        <f>+FACESHEET!A20</f>
        <v>0</v>
      </c>
      <c r="C8" s="386"/>
      <c r="D8" s="317"/>
      <c r="E8" s="329" t="s">
        <v>255</v>
      </c>
      <c r="F8" s="390">
        <f>+FACESHEET!E17</f>
        <v>0</v>
      </c>
      <c r="G8" s="391"/>
    </row>
    <row r="9" spans="1:10" x14ac:dyDescent="0.2">
      <c r="A9" s="308" t="s">
        <v>256</v>
      </c>
      <c r="B9" s="387">
        <f>+FACESHEET!D20</f>
        <v>0</v>
      </c>
      <c r="C9" s="389"/>
      <c r="D9" s="318"/>
      <c r="E9" s="329" t="s">
        <v>257</v>
      </c>
      <c r="F9" s="390">
        <f>+FACESHEET!H17</f>
        <v>0</v>
      </c>
      <c r="G9" s="391"/>
    </row>
    <row r="10" spans="1:10" x14ac:dyDescent="0.2">
      <c r="A10" s="15"/>
      <c r="B10" s="15"/>
      <c r="C10" s="287"/>
      <c r="D10" s="287"/>
      <c r="E10" s="41"/>
      <c r="F10" s="90"/>
      <c r="G10" s="288"/>
    </row>
    <row r="11" spans="1:10" x14ac:dyDescent="0.2">
      <c r="C11" s="208"/>
    </row>
    <row r="12" spans="1:10" x14ac:dyDescent="0.2">
      <c r="B12" s="80"/>
      <c r="C12" s="200"/>
      <c r="D12" s="289"/>
      <c r="E12" s="46"/>
      <c r="F12" s="290"/>
    </row>
    <row r="13" spans="1:10" x14ac:dyDescent="0.2">
      <c r="B13" s="398"/>
      <c r="C13" s="399"/>
      <c r="D13" s="400"/>
      <c r="E13" s="44" t="s">
        <v>275</v>
      </c>
      <c r="F13" s="91" t="s">
        <v>123</v>
      </c>
    </row>
    <row r="14" spans="1:10" x14ac:dyDescent="0.2">
      <c r="B14" s="398" t="s">
        <v>274</v>
      </c>
      <c r="C14" s="399"/>
      <c r="D14" s="400"/>
      <c r="E14" s="44" t="s">
        <v>276</v>
      </c>
      <c r="F14" s="91" t="s">
        <v>125</v>
      </c>
    </row>
    <row r="15" spans="1:10" x14ac:dyDescent="0.2">
      <c r="B15" s="7"/>
      <c r="C15" s="291" t="s">
        <v>126</v>
      </c>
      <c r="D15" s="292"/>
      <c r="E15" s="45" t="s">
        <v>41</v>
      </c>
      <c r="F15" s="92" t="s">
        <v>57</v>
      </c>
    </row>
    <row r="16" spans="1:10" x14ac:dyDescent="0.2">
      <c r="B16" s="3"/>
      <c r="C16" s="293"/>
      <c r="D16" s="293"/>
      <c r="E16" s="96"/>
      <c r="F16" s="97"/>
    </row>
    <row r="17" spans="2:6" x14ac:dyDescent="0.2">
      <c r="B17" s="1" t="s">
        <v>312</v>
      </c>
      <c r="E17" s="96"/>
      <c r="F17" s="97"/>
    </row>
    <row r="18" spans="2:6" x14ac:dyDescent="0.2">
      <c r="B18" s="1"/>
      <c r="E18" s="294"/>
      <c r="F18" s="295"/>
    </row>
    <row r="19" spans="2:6" x14ac:dyDescent="0.2">
      <c r="B19" s="1" t="s">
        <v>353</v>
      </c>
      <c r="E19" s="115"/>
      <c r="F19" s="249"/>
    </row>
    <row r="20" spans="2:6" x14ac:dyDescent="0.2">
      <c r="B20" s="1"/>
      <c r="E20" s="294"/>
      <c r="F20" s="295"/>
    </row>
    <row r="21" spans="2:6" x14ac:dyDescent="0.2">
      <c r="B21" s="1" t="s">
        <v>354</v>
      </c>
      <c r="E21" s="115"/>
      <c r="F21" s="249"/>
    </row>
    <row r="22" spans="2:6" x14ac:dyDescent="0.2">
      <c r="B22" s="1"/>
      <c r="E22" s="294"/>
      <c r="F22" s="296"/>
    </row>
    <row r="23" spans="2:6" x14ac:dyDescent="0.2">
      <c r="B23" s="1" t="s">
        <v>355</v>
      </c>
      <c r="E23" s="115"/>
      <c r="F23" s="250"/>
    </row>
    <row r="24" spans="2:6" x14ac:dyDescent="0.2">
      <c r="B24" s="1"/>
      <c r="E24" s="297"/>
      <c r="F24" s="298"/>
    </row>
    <row r="25" spans="2:6" x14ac:dyDescent="0.2">
      <c r="B25" s="1" t="s">
        <v>356</v>
      </c>
      <c r="E25" s="114"/>
      <c r="F25" s="299"/>
    </row>
    <row r="26" spans="2:6" x14ac:dyDescent="0.2">
      <c r="B26" s="1"/>
      <c r="E26" s="294"/>
      <c r="F26" s="296"/>
    </row>
    <row r="27" spans="2:6" x14ac:dyDescent="0.2">
      <c r="B27" s="1" t="s">
        <v>357</v>
      </c>
      <c r="E27" s="115"/>
      <c r="F27" s="250"/>
    </row>
    <row r="28" spans="2:6" x14ac:dyDescent="0.2">
      <c r="B28" s="1"/>
      <c r="E28" s="297"/>
      <c r="F28" s="298"/>
    </row>
    <row r="29" spans="2:6" x14ac:dyDescent="0.2">
      <c r="B29" s="1" t="s">
        <v>358</v>
      </c>
      <c r="E29" s="115"/>
      <c r="F29" s="250"/>
    </row>
    <row r="30" spans="2:6" x14ac:dyDescent="0.2">
      <c r="B30" s="1"/>
      <c r="E30" s="297"/>
      <c r="F30" s="298"/>
    </row>
    <row r="31" spans="2:6" x14ac:dyDescent="0.2">
      <c r="B31" s="1" t="s">
        <v>359</v>
      </c>
      <c r="E31" s="115"/>
      <c r="F31" s="250"/>
    </row>
    <row r="32" spans="2:6" x14ac:dyDescent="0.2">
      <c r="B32" s="1"/>
      <c r="E32" s="297"/>
      <c r="F32" s="298"/>
    </row>
    <row r="33" spans="1:7" x14ac:dyDescent="0.2">
      <c r="B33" s="1" t="s">
        <v>360</v>
      </c>
      <c r="E33" s="114"/>
      <c r="F33" s="299"/>
    </row>
    <row r="34" spans="1:7" x14ac:dyDescent="0.2">
      <c r="B34" s="1"/>
      <c r="E34" s="294"/>
      <c r="F34" s="296"/>
    </row>
    <row r="35" spans="1:7" x14ac:dyDescent="0.2">
      <c r="B35" s="1" t="s">
        <v>361</v>
      </c>
      <c r="E35" s="115"/>
      <c r="F35" s="250"/>
    </row>
    <row r="36" spans="1:7" x14ac:dyDescent="0.2">
      <c r="B36" s="1"/>
      <c r="E36" s="297"/>
      <c r="F36" s="300"/>
    </row>
    <row r="37" spans="1:7" x14ac:dyDescent="0.2">
      <c r="B37" s="1" t="s">
        <v>288</v>
      </c>
      <c r="E37" s="274">
        <f>ROUND(SUM(E19:E35),0)</f>
        <v>0</v>
      </c>
      <c r="F37" s="93"/>
      <c r="G37" s="122" t="s">
        <v>324</v>
      </c>
    </row>
    <row r="38" spans="1:7" x14ac:dyDescent="0.2">
      <c r="B38" s="1"/>
      <c r="E38" s="119"/>
      <c r="F38" s="120"/>
      <c r="G38" s="84"/>
    </row>
    <row r="39" spans="1:7" x14ac:dyDescent="0.2">
      <c r="B39" s="1"/>
    </row>
    <row r="40" spans="1:7" x14ac:dyDescent="0.2">
      <c r="A40" s="1" t="s">
        <v>277</v>
      </c>
      <c r="B40" s="1" t="s">
        <v>278</v>
      </c>
    </row>
    <row r="41" spans="1:7" x14ac:dyDescent="0.2">
      <c r="B41" s="1" t="s">
        <v>279</v>
      </c>
    </row>
    <row r="42" spans="1:7" x14ac:dyDescent="0.2">
      <c r="B42" s="1" t="s">
        <v>280</v>
      </c>
    </row>
    <row r="43" spans="1:7" x14ac:dyDescent="0.2">
      <c r="B43" s="1" t="s">
        <v>281</v>
      </c>
    </row>
    <row r="44" spans="1:7" x14ac:dyDescent="0.2">
      <c r="B44" s="1"/>
    </row>
    <row r="45" spans="1:7" x14ac:dyDescent="0.2">
      <c r="A45" s="245" t="s">
        <v>193</v>
      </c>
      <c r="B45" s="401"/>
      <c r="C45" s="401"/>
      <c r="D45" s="401"/>
      <c r="E45" s="401"/>
      <c r="F45" s="401"/>
      <c r="G45" s="402"/>
    </row>
    <row r="46" spans="1:7" x14ac:dyDescent="0.2">
      <c r="B46" s="401"/>
      <c r="C46" s="401"/>
      <c r="D46" s="401"/>
      <c r="E46" s="401"/>
      <c r="F46" s="401"/>
      <c r="G46" s="402"/>
    </row>
    <row r="48" spans="1:7" x14ac:dyDescent="0.2">
      <c r="A48" s="1" t="str">
        <f>+'DHB-HB6'!A50</f>
        <v>DHB-HB RHC (10/2018)</v>
      </c>
    </row>
    <row r="49" spans="1:7" x14ac:dyDescent="0.2">
      <c r="A49" s="1" t="str">
        <f>+'DHB-HB6'!A51</f>
        <v>Audit Section</v>
      </c>
    </row>
    <row r="50" spans="1:7" x14ac:dyDescent="0.2">
      <c r="A50" s="397" t="s">
        <v>150</v>
      </c>
      <c r="B50" s="397"/>
      <c r="C50" s="397"/>
      <c r="D50" s="397"/>
      <c r="E50" s="397"/>
      <c r="F50" s="397"/>
      <c r="G50" s="397"/>
    </row>
  </sheetData>
  <sheetProtection algorithmName="SHA-512" hashValue="/xc7nwt/lhydHcfEOLiyQ59r0EhCL6E7woFCSYi2DkGHF7dCUsBGqxYnVFliNhAnwKvuQQBESKnQk+rrgjM+Pw==" saltValue="j3Hy67IDMRiNJSu4bP9QGw==" spinCount="100000" sheet="1" objects="1" scenarios="1" selectLockedCells="1"/>
  <mergeCells count="12">
    <mergeCell ref="A50:G50"/>
    <mergeCell ref="B13:D13"/>
    <mergeCell ref="B45:G46"/>
    <mergeCell ref="A3:G3"/>
    <mergeCell ref="A4:G4"/>
    <mergeCell ref="A5:G5"/>
    <mergeCell ref="B14:D14"/>
    <mergeCell ref="B7:C7"/>
    <mergeCell ref="B8:C8"/>
    <mergeCell ref="F8:G8"/>
    <mergeCell ref="B9:C9"/>
    <mergeCell ref="F9:G9"/>
  </mergeCells>
  <pageMargins left="0.7" right="0.7" top="0.75" bottom="0.75" header="0.3" footer="0.3"/>
  <pageSetup scale="82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42"/>
  <sheetViews>
    <sheetView showGridLines="0" showZeros="0" zoomScaleNormal="100" workbookViewId="0">
      <selection activeCell="G25" sqref="G25"/>
    </sheetView>
  </sheetViews>
  <sheetFormatPr defaultRowHeight="12.75" x14ac:dyDescent="0.2"/>
  <cols>
    <col min="1" max="1" width="13.28515625" customWidth="1"/>
    <col min="2" max="2" width="11.42578125" customWidth="1"/>
    <col min="4" max="4" width="7.42578125" customWidth="1"/>
    <col min="7" max="7" width="15" style="40" customWidth="1"/>
    <col min="8" max="8" width="13.85546875" style="155" customWidth="1"/>
  </cols>
  <sheetData>
    <row r="1" spans="1:8" x14ac:dyDescent="0.2">
      <c r="A1" s="1" t="str">
        <f>+'DHB-HB6A NCHC'!A1</f>
        <v>RUN DATE</v>
      </c>
      <c r="B1" s="313">
        <f ca="1">+'DHB-HB6'!B1</f>
        <v>43417</v>
      </c>
      <c r="H1" s="157" t="s">
        <v>289</v>
      </c>
    </row>
    <row r="2" spans="1:8" x14ac:dyDescent="0.2">
      <c r="H2" s="157"/>
    </row>
    <row r="3" spans="1:8" ht="15" customHeight="1" x14ac:dyDescent="0.2">
      <c r="A3" s="379" t="s">
        <v>251</v>
      </c>
      <c r="B3" s="379"/>
      <c r="C3" s="379"/>
      <c r="D3" s="379"/>
      <c r="E3" s="379"/>
      <c r="F3" s="379"/>
      <c r="G3" s="379"/>
      <c r="H3" s="379"/>
    </row>
    <row r="4" spans="1:8" ht="15" customHeight="1" x14ac:dyDescent="0.2">
      <c r="A4" s="379" t="s">
        <v>339</v>
      </c>
      <c r="B4" s="379"/>
      <c r="C4" s="379"/>
      <c r="D4" s="379"/>
      <c r="E4" s="379"/>
      <c r="F4" s="379"/>
      <c r="G4" s="379"/>
      <c r="H4" s="379"/>
    </row>
    <row r="5" spans="1:8" x14ac:dyDescent="0.2">
      <c r="A5" s="379" t="s">
        <v>139</v>
      </c>
      <c r="B5" s="379"/>
      <c r="C5" s="379"/>
      <c r="D5" s="379"/>
      <c r="E5" s="379"/>
      <c r="F5" s="379"/>
      <c r="G5" s="379"/>
      <c r="H5" s="379"/>
    </row>
    <row r="6" spans="1:8" x14ac:dyDescent="0.2">
      <c r="B6" s="245"/>
    </row>
    <row r="7" spans="1:8" x14ac:dyDescent="0.2">
      <c r="A7" s="307" t="s">
        <v>254</v>
      </c>
      <c r="B7" s="381">
        <f>FACESHEET!C13</f>
        <v>0</v>
      </c>
      <c r="C7" s="403"/>
      <c r="D7" s="316"/>
      <c r="E7" s="316"/>
      <c r="F7" s="329" t="s">
        <v>338</v>
      </c>
      <c r="G7"/>
      <c r="H7"/>
    </row>
    <row r="8" spans="1:8" x14ac:dyDescent="0.2">
      <c r="A8" s="307" t="s">
        <v>302</v>
      </c>
      <c r="B8" s="384">
        <f>+FACESHEET!A20</f>
        <v>0</v>
      </c>
      <c r="C8" s="386"/>
      <c r="D8" s="317"/>
      <c r="E8" s="317"/>
      <c r="F8" s="329" t="s">
        <v>255</v>
      </c>
      <c r="G8" s="390">
        <f>+FACESHEET!E17</f>
        <v>0</v>
      </c>
      <c r="H8" s="391"/>
    </row>
    <row r="9" spans="1:8" x14ac:dyDescent="0.2">
      <c r="A9" s="308" t="s">
        <v>256</v>
      </c>
      <c r="B9" s="387">
        <f>+FACESHEET!D20</f>
        <v>0</v>
      </c>
      <c r="C9" s="389"/>
      <c r="D9" s="318"/>
      <c r="E9" s="318"/>
      <c r="F9" s="329" t="s">
        <v>257</v>
      </c>
      <c r="G9" s="390">
        <f>+FACESHEET!H17</f>
        <v>0</v>
      </c>
      <c r="H9" s="391"/>
    </row>
    <row r="10" spans="1:8" x14ac:dyDescent="0.2">
      <c r="A10" s="15"/>
      <c r="B10" s="15"/>
      <c r="C10" s="15"/>
      <c r="D10" s="15"/>
      <c r="E10" s="15"/>
      <c r="F10" s="15"/>
      <c r="G10" s="41"/>
      <c r="H10" s="173"/>
    </row>
    <row r="12" spans="1:8" x14ac:dyDescent="0.2">
      <c r="A12" s="80"/>
      <c r="B12" s="73"/>
      <c r="C12" s="73"/>
      <c r="D12" s="73"/>
      <c r="E12" s="73"/>
      <c r="F12" s="5"/>
      <c r="G12" s="100"/>
    </row>
    <row r="13" spans="1:8" x14ac:dyDescent="0.2">
      <c r="A13" s="27"/>
      <c r="B13" s="3"/>
      <c r="C13" s="3"/>
      <c r="D13" s="98"/>
      <c r="E13" s="3"/>
      <c r="F13" s="28"/>
      <c r="G13" s="44" t="s">
        <v>140</v>
      </c>
    </row>
    <row r="14" spans="1:8" x14ac:dyDescent="0.2">
      <c r="A14" s="7"/>
      <c r="B14" s="15"/>
      <c r="C14" s="15"/>
      <c r="D14" s="99" t="s">
        <v>40</v>
      </c>
      <c r="E14" s="15"/>
      <c r="F14" s="9"/>
      <c r="G14" s="101" t="s">
        <v>141</v>
      </c>
    </row>
    <row r="15" spans="1:8" x14ac:dyDescent="0.2">
      <c r="G15" s="102"/>
    </row>
    <row r="16" spans="1:8" x14ac:dyDescent="0.2">
      <c r="B16" s="1" t="s">
        <v>142</v>
      </c>
      <c r="G16" s="50"/>
    </row>
    <row r="17" spans="2:8" x14ac:dyDescent="0.2">
      <c r="B17" s="1" t="s">
        <v>143</v>
      </c>
      <c r="G17" s="115"/>
    </row>
    <row r="18" spans="2:8" x14ac:dyDescent="0.2">
      <c r="B18" s="1"/>
      <c r="G18" s="46"/>
    </row>
    <row r="19" spans="2:8" x14ac:dyDescent="0.2">
      <c r="B19" s="1" t="s">
        <v>144</v>
      </c>
      <c r="G19" s="50"/>
    </row>
    <row r="20" spans="2:8" x14ac:dyDescent="0.2">
      <c r="B20" s="1" t="s">
        <v>145</v>
      </c>
      <c r="G20" s="115"/>
    </row>
    <row r="21" spans="2:8" x14ac:dyDescent="0.2">
      <c r="B21" s="1"/>
      <c r="G21" s="46"/>
    </row>
    <row r="22" spans="2:8" x14ac:dyDescent="0.2">
      <c r="B22" s="1" t="s">
        <v>146</v>
      </c>
      <c r="G22" s="25">
        <f>G17-G20</f>
        <v>0</v>
      </c>
    </row>
    <row r="23" spans="2:8" x14ac:dyDescent="0.2">
      <c r="B23" s="1"/>
      <c r="G23" s="46"/>
    </row>
    <row r="24" spans="2:8" x14ac:dyDescent="0.2">
      <c r="B24" s="1" t="s">
        <v>147</v>
      </c>
      <c r="G24" s="50"/>
    </row>
    <row r="25" spans="2:8" x14ac:dyDescent="0.2">
      <c r="B25" s="1" t="s">
        <v>148</v>
      </c>
      <c r="G25" s="115"/>
    </row>
    <row r="26" spans="2:8" x14ac:dyDescent="0.2">
      <c r="B26" s="1"/>
      <c r="G26" s="46"/>
    </row>
    <row r="27" spans="2:8" x14ac:dyDescent="0.2">
      <c r="B27" s="1" t="s">
        <v>149</v>
      </c>
      <c r="G27" s="145">
        <f>G22-G25</f>
        <v>0</v>
      </c>
      <c r="H27" s="156"/>
    </row>
    <row r="28" spans="2:8" x14ac:dyDescent="0.2">
      <c r="B28" s="1"/>
      <c r="G28" s="46"/>
      <c r="H28" s="156"/>
    </row>
    <row r="29" spans="2:8" x14ac:dyDescent="0.2">
      <c r="B29" s="321" t="s">
        <v>346</v>
      </c>
      <c r="C29" s="320"/>
      <c r="D29" s="320"/>
      <c r="E29" s="320"/>
      <c r="F29" s="320"/>
      <c r="G29" s="322"/>
    </row>
    <row r="30" spans="2:8" x14ac:dyDescent="0.2">
      <c r="B30" s="323" t="s">
        <v>347</v>
      </c>
      <c r="C30" s="320"/>
      <c r="D30" s="320"/>
      <c r="E30" s="320"/>
      <c r="F30" s="320"/>
      <c r="G30" s="324">
        <f>ROUND((G27*0.65),0)</f>
        <v>0</v>
      </c>
      <c r="H30" s="156" t="s">
        <v>315</v>
      </c>
    </row>
    <row r="31" spans="2:8" x14ac:dyDescent="0.2">
      <c r="B31" s="1"/>
    </row>
    <row r="32" spans="2:8" x14ac:dyDescent="0.2">
      <c r="B32" s="1"/>
    </row>
    <row r="33" spans="1:8" x14ac:dyDescent="0.2">
      <c r="B33" s="1"/>
    </row>
    <row r="40" spans="1:8" x14ac:dyDescent="0.2">
      <c r="A40" s="1" t="str">
        <f>FACESHEET!A58</f>
        <v>DHB-HB RHC (10/2018)</v>
      </c>
    </row>
    <row r="41" spans="1:8" x14ac:dyDescent="0.2">
      <c r="A41" s="1" t="s">
        <v>39</v>
      </c>
    </row>
    <row r="42" spans="1:8" x14ac:dyDescent="0.2">
      <c r="A42" s="380" t="s">
        <v>160</v>
      </c>
      <c r="B42" s="380"/>
      <c r="C42" s="380"/>
      <c r="D42" s="380"/>
      <c r="E42" s="380"/>
      <c r="F42" s="380"/>
      <c r="G42" s="380"/>
      <c r="H42" s="380"/>
    </row>
  </sheetData>
  <sheetProtection algorithmName="SHA-512" hashValue="t8Wc3YfXqr1rPZsRDlUTTEfzBv6wfVgtjko3lFzb6s1CtzLqvEEAyhHonKMQxnj/tp40rmwMNSdcd/6cB7JtWQ==" saltValue="lKdNGhb0UhDKv9hA8iEqaA==" spinCount="100000" sheet="1" selectLockedCells="1"/>
  <mergeCells count="9">
    <mergeCell ref="B9:C9"/>
    <mergeCell ref="G9:H9"/>
    <mergeCell ref="A42:H42"/>
    <mergeCell ref="A3:H3"/>
    <mergeCell ref="A4:H4"/>
    <mergeCell ref="A5:H5"/>
    <mergeCell ref="B7:C7"/>
    <mergeCell ref="B8:C8"/>
    <mergeCell ref="G8:H8"/>
  </mergeCells>
  <phoneticPr fontId="11" type="noConversion"/>
  <pageMargins left="0.75" right="0.25" top="0.5" bottom="0.5" header="0.25" footer="0.2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2</vt:i4>
      </vt:variant>
    </vt:vector>
  </HeadingPairs>
  <TitlesOfParts>
    <vt:vector size="15" baseType="lpstr">
      <vt:lpstr>FACESHEET</vt:lpstr>
      <vt:lpstr>DHB-HB1</vt:lpstr>
      <vt:lpstr>DHA-HB2</vt:lpstr>
      <vt:lpstr>DHA-HB3</vt:lpstr>
      <vt:lpstr>DHB-HB4</vt:lpstr>
      <vt:lpstr>DHB-HB5</vt:lpstr>
      <vt:lpstr>DHB-HB6</vt:lpstr>
      <vt:lpstr>DHB-HB6A NCHC</vt:lpstr>
      <vt:lpstr>DHB-HB7</vt:lpstr>
      <vt:lpstr>DHB-HB8</vt:lpstr>
      <vt:lpstr>DHB-HB9</vt:lpstr>
      <vt:lpstr>DHC-HB10</vt:lpstr>
      <vt:lpstr>DHC-HB10A NCHC</vt:lpstr>
      <vt:lpstr>'DHB-HB8'!Print_Area</vt:lpstr>
      <vt:lpstr>RATIO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FQHC</dc:title>
  <dc:creator>DMA User</dc:creator>
  <cp:lastModifiedBy>Henderson, Badia</cp:lastModifiedBy>
  <cp:lastPrinted>2018-11-07T16:03:00Z</cp:lastPrinted>
  <dcterms:created xsi:type="dcterms:W3CDTF">1998-07-31T12:57:44Z</dcterms:created>
  <dcterms:modified xsi:type="dcterms:W3CDTF">2018-11-13T15:50:14Z</dcterms:modified>
</cp:coreProperties>
</file>