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2\Oct-Dec 2021\"/>
    </mc:Choice>
  </mc:AlternateContent>
  <xr:revisionPtr revIDLastSave="0" documentId="8_{3F4805CC-9CDA-4316-811C-BC0F0987C71F}" xr6:coauthVersionLast="47" xr6:coauthVersionMax="47" xr10:uidLastSave="{00000000-0000-0000-0000-000000000000}"/>
  <bookViews>
    <workbookView xWindow="28680" yWindow="-210" windowWidth="29040" windowHeight="15840" xr2:uid="{DEE9A814-94D4-4243-BD78-3A3994D8CB04}"/>
  </bookViews>
  <sheets>
    <sheet name="Oct. 1 Fee Schedule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'Oct. 1 Fee Schedule'!$M$22:$N$419</definedName>
    <definedName name="a">#REF!</definedName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NW">#REF!</definedName>
    <definedName name="ny">#REF!</definedName>
    <definedName name="PivotDays11">#REF!</definedName>
    <definedName name="_xlnm.Print_Titles" localSheetId="0">'Oct. 1 Fee Schedule'!$22:$23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H24" i="3"/>
  <c r="G24" i="3"/>
  <c r="F24" i="3"/>
  <c r="E24" i="3"/>
  <c r="D24" i="3"/>
  <c r="M431" i="3" l="1"/>
  <c r="N431" i="3" s="1"/>
  <c r="M429" i="3"/>
  <c r="N429" i="3" s="1"/>
  <c r="M428" i="3"/>
  <c r="N428" i="3" s="1"/>
  <c r="N441" i="3" l="1"/>
  <c r="J68" i="3"/>
  <c r="K68" i="3" s="1"/>
  <c r="N68" i="3" s="1"/>
  <c r="J219" i="3"/>
  <c r="K219" i="3" s="1"/>
  <c r="N219" i="3" s="1"/>
  <c r="J88" i="3"/>
  <c r="K88" i="3" s="1"/>
  <c r="N88" i="3" s="1"/>
  <c r="J171" i="3"/>
  <c r="K171" i="3" s="1"/>
  <c r="N171" i="3" s="1"/>
  <c r="J226" i="3"/>
  <c r="K226" i="3" s="1"/>
  <c r="N226" i="3" s="1"/>
  <c r="J148" i="3"/>
  <c r="K148" i="3" s="1"/>
  <c r="N148" i="3" s="1"/>
  <c r="J129" i="3"/>
  <c r="K129" i="3" s="1"/>
  <c r="N129" i="3" s="1"/>
  <c r="J287" i="3"/>
  <c r="K287" i="3" s="1"/>
  <c r="N287" i="3" s="1"/>
  <c r="J281" i="3"/>
  <c r="K281" i="3" s="1"/>
  <c r="N281" i="3" s="1"/>
  <c r="J336" i="3" l="1"/>
  <c r="K336" i="3" s="1"/>
  <c r="N336" i="3" s="1"/>
  <c r="J318" i="3"/>
  <c r="K318" i="3" s="1"/>
  <c r="N318" i="3" s="1"/>
  <c r="J231" i="3"/>
  <c r="K231" i="3" s="1"/>
  <c r="N231" i="3" s="1"/>
  <c r="J191" i="3"/>
  <c r="K191" i="3" s="1"/>
  <c r="N191" i="3" s="1"/>
  <c r="J331" i="3"/>
  <c r="K331" i="3" s="1"/>
  <c r="N331" i="3" s="1"/>
  <c r="J364" i="3"/>
  <c r="K364" i="3" s="1"/>
  <c r="N364" i="3" s="1"/>
  <c r="J176" i="3"/>
  <c r="K176" i="3" s="1"/>
  <c r="N176" i="3" s="1"/>
  <c r="J389" i="3"/>
  <c r="K389" i="3" s="1"/>
  <c r="N389" i="3" s="1"/>
  <c r="J33" i="3"/>
  <c r="K33" i="3" s="1"/>
  <c r="N33" i="3" s="1"/>
  <c r="J395" i="3"/>
  <c r="K395" i="3" s="1"/>
  <c r="N395" i="3" s="1"/>
  <c r="J114" i="3"/>
  <c r="K114" i="3" s="1"/>
  <c r="N114" i="3" s="1"/>
  <c r="J83" i="3"/>
  <c r="K83" i="3" s="1"/>
  <c r="N83" i="3" s="1"/>
  <c r="J67" i="3"/>
  <c r="K67" i="3" s="1"/>
  <c r="N67" i="3" s="1"/>
  <c r="J319" i="3"/>
  <c r="K319" i="3" s="1"/>
  <c r="N319" i="3" s="1"/>
  <c r="J265" i="3"/>
  <c r="K265" i="3" s="1"/>
  <c r="N265" i="3" s="1"/>
  <c r="J382" i="3"/>
  <c r="K382" i="3" s="1"/>
  <c r="N382" i="3" s="1"/>
  <c r="J315" i="3"/>
  <c r="K315" i="3" s="1"/>
  <c r="N315" i="3" s="1"/>
  <c r="J271" i="3"/>
  <c r="K271" i="3" s="1"/>
  <c r="N271" i="3" s="1"/>
  <c r="J330" i="3"/>
  <c r="K330" i="3" s="1"/>
  <c r="N330" i="3" s="1"/>
  <c r="J338" i="3"/>
  <c r="K338" i="3" s="1"/>
  <c r="N338" i="3" s="1"/>
  <c r="J167" i="3"/>
  <c r="K167" i="3" s="1"/>
  <c r="N167" i="3" s="1"/>
  <c r="J137" i="3"/>
  <c r="K137" i="3" s="1"/>
  <c r="N137" i="3" s="1"/>
  <c r="J237" i="3"/>
  <c r="K237" i="3" s="1"/>
  <c r="N237" i="3" s="1"/>
  <c r="J175" i="3"/>
  <c r="K175" i="3" s="1"/>
  <c r="N175" i="3" s="1"/>
  <c r="J106" i="3"/>
  <c r="K106" i="3" s="1"/>
  <c r="N106" i="3" s="1"/>
  <c r="J349" i="3"/>
  <c r="K349" i="3" s="1"/>
  <c r="N349" i="3" s="1"/>
  <c r="J211" i="3"/>
  <c r="K211" i="3" s="1"/>
  <c r="N211" i="3" s="1"/>
  <c r="J174" i="3"/>
  <c r="K174" i="3" s="1"/>
  <c r="N174" i="3" s="1"/>
  <c r="J47" i="3"/>
  <c r="K47" i="3" s="1"/>
  <c r="N47" i="3" s="1"/>
  <c r="J200" i="3"/>
  <c r="K200" i="3" s="1"/>
  <c r="N200" i="3" s="1"/>
  <c r="J157" i="3"/>
  <c r="K157" i="3" s="1"/>
  <c r="N157" i="3" s="1"/>
  <c r="J76" i="3"/>
  <c r="K76" i="3" s="1"/>
  <c r="N76" i="3" s="1"/>
  <c r="J39" i="3"/>
  <c r="K39" i="3" s="1"/>
  <c r="N39" i="3" s="1"/>
  <c r="J112" i="3"/>
  <c r="K112" i="3" s="1"/>
  <c r="N112" i="3" s="1"/>
  <c r="J45" i="3"/>
  <c r="K45" i="3" s="1"/>
  <c r="N45" i="3" s="1"/>
  <c r="J162" i="3"/>
  <c r="K162" i="3" s="1"/>
  <c r="N162" i="3" s="1"/>
  <c r="J75" i="3"/>
  <c r="K75" i="3" s="1"/>
  <c r="N75" i="3" s="1"/>
  <c r="J415" i="3"/>
  <c r="K415" i="3" s="1"/>
  <c r="N415" i="3" s="1"/>
  <c r="J388" i="3"/>
  <c r="K388" i="3" s="1"/>
  <c r="N388" i="3" s="1"/>
  <c r="J293" i="3"/>
  <c r="K293" i="3" s="1"/>
  <c r="N293" i="3" s="1"/>
  <c r="J223" i="3"/>
  <c r="K223" i="3" s="1"/>
  <c r="N223" i="3" s="1"/>
  <c r="J329" i="3"/>
  <c r="K329" i="3" s="1"/>
  <c r="N329" i="3" s="1"/>
  <c r="J192" i="3"/>
  <c r="K192" i="3" s="1"/>
  <c r="N192" i="3" s="1"/>
  <c r="J182" i="3"/>
  <c r="K182" i="3" s="1"/>
  <c r="N182" i="3" s="1"/>
  <c r="J119" i="3"/>
  <c r="K119" i="3" s="1"/>
  <c r="N119" i="3" s="1"/>
  <c r="J187" i="3"/>
  <c r="K187" i="3" s="1"/>
  <c r="N187" i="3" s="1"/>
  <c r="J386" i="3"/>
  <c r="K386" i="3" s="1"/>
  <c r="N386" i="3" s="1"/>
  <c r="J110" i="3"/>
  <c r="K110" i="3" s="1"/>
  <c r="N110" i="3" s="1"/>
  <c r="J406" i="3"/>
  <c r="K406" i="3" s="1"/>
  <c r="N406" i="3" s="1"/>
  <c r="J413" i="3"/>
  <c r="K413" i="3" s="1"/>
  <c r="N413" i="3" s="1"/>
  <c r="J146" i="3"/>
  <c r="K146" i="3" s="1"/>
  <c r="N146" i="3" s="1"/>
  <c r="J228" i="3"/>
  <c r="K228" i="3" s="1"/>
  <c r="N228" i="3" s="1"/>
  <c r="J199" i="3"/>
  <c r="K199" i="3" s="1"/>
  <c r="N199" i="3" s="1"/>
  <c r="J170" i="3"/>
  <c r="K170" i="3" s="1"/>
  <c r="N170" i="3" s="1"/>
  <c r="J109" i="3"/>
  <c r="K109" i="3" s="1"/>
  <c r="N109" i="3" s="1"/>
  <c r="J82" i="3"/>
  <c r="K82" i="3" s="1"/>
  <c r="N82" i="3" s="1"/>
  <c r="J69" i="3"/>
  <c r="K69" i="3" s="1"/>
  <c r="N69" i="3" s="1"/>
  <c r="J55" i="3"/>
  <c r="K55" i="3" s="1"/>
  <c r="N55" i="3" s="1"/>
  <c r="J262" i="3"/>
  <c r="K262" i="3" s="1"/>
  <c r="N262" i="3" s="1"/>
  <c r="J107" i="3"/>
  <c r="K107" i="3" s="1"/>
  <c r="N107" i="3" s="1"/>
  <c r="J390" i="3"/>
  <c r="K390" i="3" s="1"/>
  <c r="N390" i="3" s="1"/>
  <c r="J297" i="3"/>
  <c r="K297" i="3" s="1"/>
  <c r="N297" i="3" s="1"/>
  <c r="J61" i="3"/>
  <c r="K61" i="3" s="1"/>
  <c r="N61" i="3" s="1"/>
  <c r="J306" i="3"/>
  <c r="K306" i="3" s="1"/>
  <c r="N306" i="3" s="1"/>
  <c r="J169" i="3"/>
  <c r="K169" i="3" s="1"/>
  <c r="N169" i="3" s="1"/>
  <c r="J333" i="3"/>
  <c r="K333" i="3" s="1"/>
  <c r="N333" i="3" s="1"/>
  <c r="J99" i="3"/>
  <c r="K99" i="3" s="1"/>
  <c r="N99" i="3" s="1"/>
  <c r="J90" i="3"/>
  <c r="K90" i="3" s="1"/>
  <c r="N90" i="3" s="1"/>
  <c r="J85" i="3"/>
  <c r="K85" i="3" s="1"/>
  <c r="N85" i="3" s="1"/>
  <c r="J290" i="3"/>
  <c r="K290" i="3" s="1"/>
  <c r="N290" i="3" s="1"/>
  <c r="J186" i="3"/>
  <c r="K186" i="3" s="1"/>
  <c r="N186" i="3" s="1"/>
  <c r="J239" i="3"/>
  <c r="K239" i="3" s="1"/>
  <c r="N239" i="3" s="1"/>
  <c r="J257" i="3"/>
  <c r="K257" i="3" s="1"/>
  <c r="N257" i="3" s="1"/>
  <c r="J163" i="3"/>
  <c r="K163" i="3" s="1"/>
  <c r="N163" i="3" s="1"/>
  <c r="J328" i="3"/>
  <c r="K328" i="3" s="1"/>
  <c r="N328" i="3" s="1"/>
  <c r="J410" i="3"/>
  <c r="K410" i="3" s="1"/>
  <c r="N410" i="3" s="1"/>
  <c r="J141" i="3"/>
  <c r="K141" i="3" s="1"/>
  <c r="N141" i="3" s="1"/>
  <c r="J316" i="3"/>
  <c r="K316" i="3" s="1"/>
  <c r="N316" i="3" s="1"/>
  <c r="J193" i="3"/>
  <c r="K193" i="3" s="1"/>
  <c r="N193" i="3" s="1"/>
  <c r="J394" i="3"/>
  <c r="K394" i="3" s="1"/>
  <c r="N394" i="3" s="1"/>
  <c r="J377" i="3"/>
  <c r="K377" i="3" s="1"/>
  <c r="N377" i="3" s="1"/>
  <c r="J283" i="3"/>
  <c r="K283" i="3" s="1"/>
  <c r="N283" i="3" s="1"/>
  <c r="J314" i="3"/>
  <c r="K314" i="3" s="1"/>
  <c r="N314" i="3" s="1"/>
  <c r="J230" i="3"/>
  <c r="K230" i="3" s="1"/>
  <c r="N230" i="3" s="1"/>
  <c r="J308" i="3"/>
  <c r="K308" i="3" s="1"/>
  <c r="N308" i="3" s="1"/>
  <c r="J179" i="3"/>
  <c r="K179" i="3" s="1"/>
  <c r="N179" i="3" s="1"/>
  <c r="J78" i="3"/>
  <c r="K78" i="3" s="1"/>
  <c r="N78" i="3" s="1"/>
  <c r="J353" i="3"/>
  <c r="K353" i="3" s="1"/>
  <c r="N353" i="3" s="1"/>
  <c r="J150" i="3"/>
  <c r="K150" i="3" s="1"/>
  <c r="N150" i="3" s="1"/>
  <c r="J321" i="3"/>
  <c r="K321" i="3" s="1"/>
  <c r="N321" i="3" s="1"/>
  <c r="J313" i="3"/>
  <c r="K313" i="3" s="1"/>
  <c r="N313" i="3" s="1"/>
  <c r="J302" i="3"/>
  <c r="K302" i="3" s="1"/>
  <c r="N302" i="3" s="1"/>
  <c r="J385" i="3"/>
  <c r="K385" i="3" s="1"/>
  <c r="N385" i="3" s="1"/>
  <c r="J264" i="3"/>
  <c r="K264" i="3" s="1"/>
  <c r="N264" i="3" s="1"/>
  <c r="J46" i="3"/>
  <c r="K46" i="3" s="1"/>
  <c r="N46" i="3" s="1"/>
  <c r="J220" i="3"/>
  <c r="K220" i="3" s="1"/>
  <c r="N220" i="3" s="1"/>
  <c r="J206" i="3"/>
  <c r="K206" i="3" s="1"/>
  <c r="N206" i="3" s="1"/>
  <c r="J352" i="3"/>
  <c r="K352" i="3" s="1"/>
  <c r="N352" i="3" s="1"/>
  <c r="J185" i="3"/>
  <c r="K185" i="3" s="1"/>
  <c r="N185" i="3" s="1"/>
  <c r="J159" i="3"/>
  <c r="K159" i="3" s="1"/>
  <c r="N159" i="3" s="1"/>
  <c r="J152" i="3"/>
  <c r="K152" i="3" s="1"/>
  <c r="N152" i="3" s="1"/>
  <c r="J118" i="3"/>
  <c r="K118" i="3" s="1"/>
  <c r="N118" i="3" s="1"/>
  <c r="J184" i="3"/>
  <c r="K184" i="3" s="1"/>
  <c r="N184" i="3" s="1"/>
  <c r="J295" i="3"/>
  <c r="K295" i="3" s="1"/>
  <c r="N295" i="3" s="1"/>
  <c r="J37" i="3"/>
  <c r="K37" i="3" s="1"/>
  <c r="N37" i="3" s="1"/>
  <c r="J38" i="3"/>
  <c r="K38" i="3" s="1"/>
  <c r="N38" i="3" s="1"/>
  <c r="J95" i="3"/>
  <c r="K95" i="3" s="1"/>
  <c r="N95" i="3" s="1"/>
  <c r="J418" i="3"/>
  <c r="K418" i="3" s="1"/>
  <c r="N418" i="3" s="1"/>
  <c r="J346" i="3"/>
  <c r="K346" i="3" s="1"/>
  <c r="N346" i="3" s="1"/>
  <c r="J258" i="3"/>
  <c r="K258" i="3" s="1"/>
  <c r="N258" i="3" s="1"/>
  <c r="J64" i="3"/>
  <c r="K64" i="3" s="1"/>
  <c r="N64" i="3" s="1"/>
  <c r="J48" i="3"/>
  <c r="K48" i="3" s="1"/>
  <c r="N48" i="3" s="1"/>
  <c r="J245" i="3"/>
  <c r="K245" i="3" s="1"/>
  <c r="N245" i="3" s="1"/>
  <c r="J243" i="3"/>
  <c r="K243" i="3" s="1"/>
  <c r="N243" i="3" s="1"/>
  <c r="J56" i="3"/>
  <c r="K56" i="3" s="1"/>
  <c r="N56" i="3" s="1"/>
  <c r="J400" i="3"/>
  <c r="K400" i="3" s="1"/>
  <c r="N400" i="3" s="1"/>
  <c r="J387" i="3"/>
  <c r="K387" i="3" s="1"/>
  <c r="N387" i="3" s="1"/>
  <c r="J357" i="3"/>
  <c r="K357" i="3" s="1"/>
  <c r="N357" i="3" s="1"/>
  <c r="J312" i="3"/>
  <c r="K312" i="3" s="1"/>
  <c r="N312" i="3" s="1"/>
  <c r="J303" i="3"/>
  <c r="K303" i="3" s="1"/>
  <c r="N303" i="3" s="1"/>
  <c r="J272" i="3"/>
  <c r="K272" i="3" s="1"/>
  <c r="N272" i="3" s="1"/>
  <c r="J240" i="3"/>
  <c r="K240" i="3" s="1"/>
  <c r="N240" i="3" s="1"/>
  <c r="J214" i="3"/>
  <c r="K214" i="3" s="1"/>
  <c r="N214" i="3" s="1"/>
  <c r="J25" i="3"/>
  <c r="K25" i="3" s="1"/>
  <c r="N25" i="3" s="1"/>
  <c r="J310" i="3"/>
  <c r="K310" i="3" s="1"/>
  <c r="N310" i="3" s="1"/>
  <c r="J161" i="3"/>
  <c r="K161" i="3" s="1"/>
  <c r="N161" i="3" s="1"/>
  <c r="J29" i="3"/>
  <c r="K29" i="3" s="1"/>
  <c r="N29" i="3" s="1"/>
  <c r="J253" i="3"/>
  <c r="K253" i="3" s="1"/>
  <c r="N253" i="3" s="1"/>
  <c r="J222" i="3"/>
  <c r="K222" i="3" s="1"/>
  <c r="N222" i="3" s="1"/>
  <c r="J101" i="3"/>
  <c r="K101" i="3" s="1"/>
  <c r="N101" i="3" s="1"/>
  <c r="J376" i="3"/>
  <c r="K376" i="3" s="1"/>
  <c r="N376" i="3" s="1"/>
  <c r="J238" i="3"/>
  <c r="K238" i="3" s="1"/>
  <c r="N238" i="3" s="1"/>
  <c r="J291" i="3"/>
  <c r="K291" i="3" s="1"/>
  <c r="N291" i="3" s="1"/>
  <c r="J216" i="3"/>
  <c r="K216" i="3" s="1"/>
  <c r="N216" i="3" s="1"/>
  <c r="J57" i="3"/>
  <c r="K57" i="3" s="1"/>
  <c r="N57" i="3" s="1"/>
  <c r="J80" i="3"/>
  <c r="K80" i="3" s="1"/>
  <c r="N80" i="3" s="1"/>
  <c r="J289" i="3"/>
  <c r="K289" i="3" s="1"/>
  <c r="N289" i="3" s="1"/>
  <c r="J236" i="3"/>
  <c r="K236" i="3" s="1"/>
  <c r="N236" i="3" s="1"/>
  <c r="J408" i="3"/>
  <c r="K408" i="3" s="1"/>
  <c r="N408" i="3" s="1"/>
  <c r="J373" i="3"/>
  <c r="K373" i="3" s="1"/>
  <c r="N373" i="3" s="1"/>
  <c r="J342" i="3"/>
  <c r="K342" i="3" s="1"/>
  <c r="N342" i="3" s="1"/>
  <c r="J369" i="3"/>
  <c r="K369" i="3" s="1"/>
  <c r="N369" i="3" s="1"/>
  <c r="J232" i="3"/>
  <c r="K232" i="3" s="1"/>
  <c r="N232" i="3" s="1"/>
  <c r="J325" i="3"/>
  <c r="K325" i="3" s="1"/>
  <c r="N325" i="3" s="1"/>
  <c r="J307" i="3"/>
  <c r="K307" i="3" s="1"/>
  <c r="N307" i="3" s="1"/>
  <c r="J301" i="3"/>
  <c r="K301" i="3" s="1"/>
  <c r="N301" i="3" s="1"/>
  <c r="J32" i="3"/>
  <c r="K32" i="3" s="1"/>
  <c r="N32" i="3" s="1"/>
  <c r="J151" i="3"/>
  <c r="K151" i="3" s="1"/>
  <c r="N151" i="3" s="1"/>
  <c r="J351" i="3"/>
  <c r="K351" i="3" s="1"/>
  <c r="N351" i="3" s="1"/>
  <c r="J227" i="3"/>
  <c r="K227" i="3" s="1"/>
  <c r="N227" i="3" s="1"/>
  <c r="J365" i="3"/>
  <c r="K365" i="3" s="1"/>
  <c r="N365" i="3" s="1"/>
  <c r="J217" i="3"/>
  <c r="K217" i="3" s="1"/>
  <c r="N217" i="3" s="1"/>
  <c r="J204" i="3"/>
  <c r="K204" i="3" s="1"/>
  <c r="N204" i="3" s="1"/>
  <c r="J144" i="3"/>
  <c r="K144" i="3" s="1"/>
  <c r="N144" i="3" s="1"/>
  <c r="J278" i="3"/>
  <c r="K278" i="3" s="1"/>
  <c r="N278" i="3" s="1"/>
  <c r="J335" i="3"/>
  <c r="K335" i="3" s="1"/>
  <c r="N335" i="3" s="1"/>
  <c r="J128" i="3"/>
  <c r="K128" i="3" s="1"/>
  <c r="N128" i="3" s="1"/>
  <c r="J251" i="3"/>
  <c r="K251" i="3" s="1"/>
  <c r="N251" i="3" s="1"/>
  <c r="J116" i="3"/>
  <c r="K116" i="3" s="1"/>
  <c r="N116" i="3" s="1"/>
  <c r="J178" i="3"/>
  <c r="K178" i="3" s="1"/>
  <c r="N178" i="3" s="1"/>
  <c r="J121" i="3"/>
  <c r="K121" i="3" s="1"/>
  <c r="N121" i="3" s="1"/>
  <c r="J87" i="3"/>
  <c r="K87" i="3" s="1"/>
  <c r="N87" i="3" s="1"/>
  <c r="J103" i="3"/>
  <c r="K103" i="3" s="1"/>
  <c r="N103" i="3" s="1"/>
  <c r="J72" i="3"/>
  <c r="K72" i="3" s="1"/>
  <c r="N72" i="3" s="1"/>
  <c r="J282" i="3"/>
  <c r="K282" i="3" s="1"/>
  <c r="N282" i="3" s="1"/>
  <c r="J50" i="3"/>
  <c r="K50" i="3" s="1"/>
  <c r="N50" i="3" s="1"/>
  <c r="J411" i="3"/>
  <c r="K411" i="3" s="1"/>
  <c r="N411" i="3" s="1"/>
  <c r="J374" i="3"/>
  <c r="K374" i="3" s="1"/>
  <c r="N374" i="3" s="1"/>
  <c r="J320" i="3"/>
  <c r="K320" i="3" s="1"/>
  <c r="N320" i="3" s="1"/>
  <c r="J284" i="3"/>
  <c r="K284" i="3" s="1"/>
  <c r="N284" i="3" s="1"/>
  <c r="J205" i="3"/>
  <c r="K205" i="3" s="1"/>
  <c r="N205" i="3" s="1"/>
  <c r="J196" i="3"/>
  <c r="K196" i="3" s="1"/>
  <c r="N196" i="3" s="1"/>
  <c r="J132" i="3"/>
  <c r="K132" i="3" s="1"/>
  <c r="N132" i="3" s="1"/>
  <c r="J136" i="3"/>
  <c r="K136" i="3" s="1"/>
  <c r="N136" i="3" s="1"/>
  <c r="J117" i="3"/>
  <c r="K117" i="3" s="1"/>
  <c r="N117" i="3" s="1"/>
  <c r="J104" i="3"/>
  <c r="K104" i="3" s="1"/>
  <c r="N104" i="3" s="1"/>
  <c r="J153" i="3"/>
  <c r="K153" i="3" s="1"/>
  <c r="N153" i="3" s="1"/>
  <c r="J94" i="3"/>
  <c r="K94" i="3" s="1"/>
  <c r="N94" i="3" s="1"/>
  <c r="J91" i="3"/>
  <c r="K91" i="3" s="1"/>
  <c r="N91" i="3" s="1"/>
  <c r="J28" i="3"/>
  <c r="K28" i="3" s="1"/>
  <c r="N28" i="3" s="1"/>
  <c r="J147" i="3"/>
  <c r="K147" i="3" s="1"/>
  <c r="N147" i="3" s="1"/>
  <c r="J34" i="3"/>
  <c r="K34" i="3" s="1"/>
  <c r="N34" i="3" s="1"/>
  <c r="J77" i="3"/>
  <c r="K77" i="3" s="1"/>
  <c r="N77" i="3" s="1"/>
  <c r="J73" i="3"/>
  <c r="K73" i="3" s="1"/>
  <c r="N73" i="3" s="1"/>
  <c r="J154" i="3"/>
  <c r="K154" i="3" s="1"/>
  <c r="N154" i="3" s="1"/>
  <c r="J52" i="3"/>
  <c r="K52" i="3" s="1"/>
  <c r="N52" i="3" s="1"/>
  <c r="J127" i="3"/>
  <c r="K127" i="3" s="1"/>
  <c r="N127" i="3" s="1"/>
  <c r="J89" i="3"/>
  <c r="K89" i="3" s="1"/>
  <c r="N89" i="3" s="1"/>
  <c r="J58" i="3"/>
  <c r="K58" i="3" s="1"/>
  <c r="N58" i="3" s="1"/>
  <c r="J242" i="3"/>
  <c r="K242" i="3" s="1"/>
  <c r="N242" i="3" s="1"/>
  <c r="J407" i="3"/>
  <c r="K407" i="3" s="1"/>
  <c r="N407" i="3" s="1"/>
  <c r="J399" i="3"/>
  <c r="K399" i="3" s="1"/>
  <c r="N399" i="3" s="1"/>
  <c r="J267" i="3"/>
  <c r="K267" i="3" s="1"/>
  <c r="N267" i="3" s="1"/>
  <c r="J354" i="3"/>
  <c r="K354" i="3" s="1"/>
  <c r="N354" i="3" s="1"/>
  <c r="J341" i="3"/>
  <c r="K341" i="3" s="1"/>
  <c r="N341" i="3" s="1"/>
  <c r="J327" i="3"/>
  <c r="K327" i="3" s="1"/>
  <c r="N327" i="3" s="1"/>
  <c r="J300" i="3"/>
  <c r="K300" i="3" s="1"/>
  <c r="N300" i="3" s="1"/>
  <c r="J183" i="3"/>
  <c r="K183" i="3" s="1"/>
  <c r="N183" i="3" s="1"/>
  <c r="J235" i="3"/>
  <c r="K235" i="3" s="1"/>
  <c r="N235" i="3" s="1"/>
  <c r="J403" i="3"/>
  <c r="K403" i="3" s="1"/>
  <c r="N403" i="3" s="1"/>
  <c r="J337" i="3"/>
  <c r="K337" i="3" s="1"/>
  <c r="N337" i="3" s="1"/>
  <c r="J168" i="3"/>
  <c r="K168" i="3" s="1"/>
  <c r="N168" i="3" s="1"/>
  <c r="J393" i="3"/>
  <c r="K393" i="3" s="1"/>
  <c r="N393" i="3" s="1"/>
  <c r="J122" i="3"/>
  <c r="K122" i="3" s="1"/>
  <c r="N122" i="3" s="1"/>
  <c r="J304" i="3"/>
  <c r="K304" i="3" s="1"/>
  <c r="N304" i="3" s="1"/>
  <c r="J115" i="3"/>
  <c r="K115" i="3" s="1"/>
  <c r="N115" i="3" s="1"/>
  <c r="J317" i="3"/>
  <c r="K317" i="3" s="1"/>
  <c r="N317" i="3" s="1"/>
  <c r="J270" i="3"/>
  <c r="K270" i="3" s="1"/>
  <c r="N270" i="3" s="1"/>
  <c r="J268" i="3"/>
  <c r="K268" i="3" s="1"/>
  <c r="N268" i="3" s="1"/>
  <c r="J181" i="3"/>
  <c r="K181" i="3" s="1"/>
  <c r="N181" i="3" s="1"/>
  <c r="J27" i="3"/>
  <c r="K27" i="3" s="1"/>
  <c r="N27" i="3" s="1"/>
  <c r="J256" i="3"/>
  <c r="K256" i="3" s="1"/>
  <c r="N256" i="3" s="1"/>
  <c r="J71" i="3"/>
  <c r="K71" i="3" s="1"/>
  <c r="N71" i="3" s="1"/>
  <c r="J62" i="3"/>
  <c r="K62" i="3" s="1"/>
  <c r="N62" i="3" s="1"/>
  <c r="J345" i="3"/>
  <c r="K345" i="3" s="1"/>
  <c r="N345" i="3" s="1"/>
  <c r="J322" i="3"/>
  <c r="K322" i="3" s="1"/>
  <c r="N322" i="3" s="1"/>
  <c r="J40" i="3"/>
  <c r="K40" i="3" s="1"/>
  <c r="N40" i="3" s="1"/>
  <c r="J266" i="3"/>
  <c r="K266" i="3" s="1"/>
  <c r="N266" i="3" s="1"/>
  <c r="J218" i="3"/>
  <c r="K218" i="3" s="1"/>
  <c r="N218" i="3" s="1"/>
  <c r="J201" i="3"/>
  <c r="K201" i="3" s="1"/>
  <c r="N201" i="3" s="1"/>
  <c r="J177" i="3"/>
  <c r="K177" i="3" s="1"/>
  <c r="N177" i="3" s="1"/>
  <c r="J173" i="3"/>
  <c r="K173" i="3" s="1"/>
  <c r="N173" i="3" s="1"/>
  <c r="J166" i="3"/>
  <c r="K166" i="3" s="1"/>
  <c r="N166" i="3" s="1"/>
  <c r="J133" i="3"/>
  <c r="K133" i="3" s="1"/>
  <c r="N133" i="3" s="1"/>
  <c r="J102" i="3"/>
  <c r="K102" i="3" s="1"/>
  <c r="N102" i="3" s="1"/>
  <c r="J105" i="3"/>
  <c r="K105" i="3" s="1"/>
  <c r="N105" i="3" s="1"/>
  <c r="J195" i="3"/>
  <c r="K195" i="3" s="1"/>
  <c r="N195" i="3" s="1"/>
  <c r="J79" i="3"/>
  <c r="K79" i="3" s="1"/>
  <c r="N79" i="3" s="1"/>
  <c r="J323" i="3"/>
  <c r="K323" i="3" s="1"/>
  <c r="N323" i="3" s="1"/>
  <c r="J41" i="3"/>
  <c r="K41" i="3" s="1"/>
  <c r="N41" i="3" s="1"/>
  <c r="J344" i="3"/>
  <c r="K344" i="3" s="1"/>
  <c r="N344" i="3" s="1"/>
  <c r="J252" i="3"/>
  <c r="K252" i="3" s="1"/>
  <c r="N252" i="3" s="1"/>
  <c r="J339" i="3"/>
  <c r="K339" i="3" s="1"/>
  <c r="N339" i="3" s="1"/>
  <c r="J165" i="3"/>
  <c r="K165" i="3" s="1"/>
  <c r="N165" i="3" s="1"/>
  <c r="J276" i="3"/>
  <c r="K276" i="3" s="1"/>
  <c r="N276" i="3" s="1"/>
  <c r="J36" i="3"/>
  <c r="K36" i="3" s="1"/>
  <c r="N36" i="3" s="1"/>
  <c r="J280" i="3"/>
  <c r="K280" i="3" s="1"/>
  <c r="N280" i="3" s="1"/>
  <c r="J412" i="3"/>
  <c r="K412" i="3" s="1"/>
  <c r="N412" i="3" s="1"/>
  <c r="J279" i="3"/>
  <c r="K279" i="3" s="1"/>
  <c r="N279" i="3" s="1"/>
  <c r="J143" i="3"/>
  <c r="K143" i="3" s="1"/>
  <c r="N143" i="3" s="1"/>
  <c r="J286" i="3"/>
  <c r="K286" i="3" s="1"/>
  <c r="N286" i="3" s="1"/>
  <c r="J234" i="3"/>
  <c r="K234" i="3" s="1"/>
  <c r="N234" i="3" s="1"/>
  <c r="J229" i="3"/>
  <c r="K229" i="3" s="1"/>
  <c r="N229" i="3" s="1"/>
  <c r="J190" i="3"/>
  <c r="K190" i="3" s="1"/>
  <c r="N190" i="3" s="1"/>
  <c r="J417" i="3"/>
  <c r="K417" i="3" s="1"/>
  <c r="N417" i="3" s="1"/>
  <c r="J31" i="3"/>
  <c r="K31" i="3" s="1"/>
  <c r="N31" i="3" s="1"/>
  <c r="J156" i="3"/>
  <c r="K156" i="3" s="1"/>
  <c r="N156" i="3" s="1"/>
  <c r="J247" i="3"/>
  <c r="K247" i="3" s="1"/>
  <c r="N247" i="3" s="1"/>
  <c r="J142" i="3"/>
  <c r="K142" i="3" s="1"/>
  <c r="N142" i="3" s="1"/>
  <c r="J203" i="3"/>
  <c r="K203" i="3" s="1"/>
  <c r="N203" i="3" s="1"/>
  <c r="J356" i="3"/>
  <c r="K356" i="3" s="1"/>
  <c r="N356" i="3" s="1"/>
  <c r="J249" i="3"/>
  <c r="K249" i="3" s="1"/>
  <c r="N249" i="3" s="1"/>
  <c r="J113" i="3"/>
  <c r="K113" i="3" s="1"/>
  <c r="N113" i="3" s="1"/>
  <c r="J108" i="3"/>
  <c r="K108" i="3" s="1"/>
  <c r="N108" i="3" s="1"/>
  <c r="J246" i="3"/>
  <c r="K246" i="3" s="1"/>
  <c r="N246" i="3" s="1"/>
  <c r="J81" i="3"/>
  <c r="K81" i="3" s="1"/>
  <c r="N81" i="3" s="1"/>
  <c r="J134" i="3"/>
  <c r="K134" i="3" s="1"/>
  <c r="N134" i="3" s="1"/>
  <c r="J273" i="3"/>
  <c r="K273" i="3" s="1"/>
  <c r="N273" i="3" s="1"/>
  <c r="J380" i="3"/>
  <c r="K380" i="3" s="1"/>
  <c r="N380" i="3" s="1"/>
  <c r="J419" i="3"/>
  <c r="K419" i="3" s="1"/>
  <c r="N419" i="3" s="1"/>
  <c r="J98" i="3"/>
  <c r="K98" i="3" s="1"/>
  <c r="N98" i="3" s="1"/>
  <c r="J93" i="3"/>
  <c r="K93" i="3" s="1"/>
  <c r="N93" i="3" s="1"/>
  <c r="J372" i="3"/>
  <c r="K372" i="3" s="1"/>
  <c r="N372" i="3" s="1"/>
  <c r="J334" i="3"/>
  <c r="K334" i="3" s="1"/>
  <c r="N334" i="3" s="1"/>
  <c r="J49" i="3"/>
  <c r="K49" i="3" s="1"/>
  <c r="N49" i="3" s="1"/>
  <c r="J70" i="3"/>
  <c r="K70" i="3" s="1"/>
  <c r="N70" i="3" s="1"/>
  <c r="J66" i="3"/>
  <c r="K66" i="3" s="1"/>
  <c r="N66" i="3" s="1"/>
  <c r="J60" i="3"/>
  <c r="K60" i="3" s="1"/>
  <c r="N60" i="3" s="1"/>
  <c r="J42" i="3"/>
  <c r="K42" i="3" s="1"/>
  <c r="N42" i="3" s="1"/>
  <c r="J30" i="3"/>
  <c r="K30" i="3" s="1"/>
  <c r="N30" i="3" s="1"/>
  <c r="J348" i="3"/>
  <c r="K348" i="3" s="1"/>
  <c r="N348" i="3" s="1"/>
  <c r="J367" i="3"/>
  <c r="K367" i="3" s="1"/>
  <c r="N367" i="3" s="1"/>
  <c r="J392" i="3"/>
  <c r="K392" i="3" s="1"/>
  <c r="N392" i="3" s="1"/>
  <c r="J360" i="3"/>
  <c r="K360" i="3" s="1"/>
  <c r="N360" i="3" s="1"/>
  <c r="J416" i="3"/>
  <c r="K416" i="3" s="1"/>
  <c r="N416" i="3" s="1"/>
  <c r="J384" i="3"/>
  <c r="K384" i="3" s="1"/>
  <c r="N384" i="3" s="1"/>
  <c r="J355" i="3"/>
  <c r="K355" i="3" s="1"/>
  <c r="N355" i="3" s="1"/>
  <c r="J311" i="3"/>
  <c r="K311" i="3" s="1"/>
  <c r="N311" i="3" s="1"/>
  <c r="J263" i="3"/>
  <c r="K263" i="3" s="1"/>
  <c r="N263" i="3" s="1"/>
  <c r="J361" i="3"/>
  <c r="K361" i="3" s="1"/>
  <c r="N361" i="3" s="1"/>
  <c r="J164" i="3"/>
  <c r="K164" i="3" s="1"/>
  <c r="N164" i="3" s="1"/>
  <c r="J124" i="3"/>
  <c r="K124" i="3" s="1"/>
  <c r="N124" i="3" s="1"/>
  <c r="J160" i="3"/>
  <c r="K160" i="3" s="1"/>
  <c r="N160" i="3" s="1"/>
  <c r="J51" i="3"/>
  <c r="K51" i="3" s="1"/>
  <c r="N51" i="3" s="1"/>
  <c r="J362" i="3"/>
  <c r="K362" i="3" s="1"/>
  <c r="N362" i="3" s="1"/>
  <c r="J332" i="3"/>
  <c r="K332" i="3" s="1"/>
  <c r="N332" i="3" s="1"/>
  <c r="J350" i="3"/>
  <c r="K350" i="3" s="1"/>
  <c r="N350" i="3" s="1"/>
  <c r="J84" i="3"/>
  <c r="K84" i="3" s="1"/>
  <c r="N84" i="3" s="1"/>
  <c r="J292" i="3"/>
  <c r="K292" i="3" s="1"/>
  <c r="N292" i="3" s="1"/>
  <c r="J371" i="3"/>
  <c r="K371" i="3" s="1"/>
  <c r="N371" i="3" s="1"/>
  <c r="J309" i="3"/>
  <c r="K309" i="3" s="1"/>
  <c r="N309" i="3" s="1"/>
  <c r="J244" i="3"/>
  <c r="K244" i="3" s="1"/>
  <c r="N244" i="3" s="1"/>
  <c r="J404" i="3"/>
  <c r="K404" i="3" s="1"/>
  <c r="N404" i="3" s="1"/>
  <c r="J123" i="3"/>
  <c r="K123" i="3" s="1"/>
  <c r="N123" i="3" s="1"/>
  <c r="J368" i="3"/>
  <c r="K368" i="3" s="1"/>
  <c r="N368" i="3" s="1"/>
  <c r="J86" i="3"/>
  <c r="K86" i="3" s="1"/>
  <c r="N86" i="3" s="1"/>
  <c r="J405" i="3"/>
  <c r="K405" i="3" s="1"/>
  <c r="N405" i="3" s="1"/>
  <c r="J397" i="3"/>
  <c r="K397" i="3" s="1"/>
  <c r="N397" i="3" s="1"/>
  <c r="J381" i="3"/>
  <c r="K381" i="3" s="1"/>
  <c r="N381" i="3" s="1"/>
  <c r="J366" i="3"/>
  <c r="K366" i="3" s="1"/>
  <c r="N366" i="3" s="1"/>
  <c r="J326" i="3"/>
  <c r="K326" i="3" s="1"/>
  <c r="N326" i="3" s="1"/>
  <c r="J414" i="3"/>
  <c r="K414" i="3" s="1"/>
  <c r="N414" i="3" s="1"/>
  <c r="J138" i="3"/>
  <c r="K138" i="3" s="1"/>
  <c r="N138" i="3" s="1"/>
  <c r="J288" i="3"/>
  <c r="K288" i="3" s="1"/>
  <c r="N288" i="3" s="1"/>
  <c r="J250" i="3"/>
  <c r="K250" i="3" s="1"/>
  <c r="N250" i="3" s="1"/>
  <c r="J208" i="3"/>
  <c r="K208" i="3" s="1"/>
  <c r="N208" i="3" s="1"/>
  <c r="J383" i="3"/>
  <c r="K383" i="3" s="1"/>
  <c r="N383" i="3" s="1"/>
  <c r="J324" i="3"/>
  <c r="K324" i="3" s="1"/>
  <c r="N324" i="3" s="1"/>
  <c r="J363" i="3"/>
  <c r="K363" i="3" s="1"/>
  <c r="N363" i="3" s="1"/>
  <c r="J215" i="3"/>
  <c r="K215" i="3" s="1"/>
  <c r="N215" i="3" s="1"/>
  <c r="J298" i="3"/>
  <c r="K298" i="3" s="1"/>
  <c r="N298" i="3" s="1"/>
  <c r="J188" i="3"/>
  <c r="K188" i="3" s="1"/>
  <c r="N188" i="3" s="1"/>
  <c r="J35" i="3"/>
  <c r="K35" i="3" s="1"/>
  <c r="N35" i="3" s="1"/>
  <c r="J43" i="3"/>
  <c r="K43" i="3" s="1"/>
  <c r="N43" i="3" s="1"/>
  <c r="J277" i="3"/>
  <c r="K277" i="3" s="1"/>
  <c r="N277" i="3" s="1"/>
  <c r="J139" i="3"/>
  <c r="K139" i="3" s="1"/>
  <c r="N139" i="3" s="1"/>
  <c r="J131" i="3"/>
  <c r="K131" i="3" s="1"/>
  <c r="N131" i="3" s="1"/>
  <c r="J296" i="3"/>
  <c r="K296" i="3" s="1"/>
  <c r="N296" i="3" s="1"/>
  <c r="J197" i="3"/>
  <c r="K197" i="3" s="1"/>
  <c r="N197" i="3" s="1"/>
  <c r="J44" i="3"/>
  <c r="K44" i="3" s="1"/>
  <c r="N44" i="3" s="1"/>
  <c r="J111" i="3"/>
  <c r="K111" i="3" s="1"/>
  <c r="N111" i="3" s="1"/>
  <c r="J59" i="3"/>
  <c r="K59" i="3" s="1"/>
  <c r="N59" i="3" s="1"/>
  <c r="J275" i="3"/>
  <c r="K275" i="3" s="1"/>
  <c r="N275" i="3" s="1"/>
  <c r="J248" i="3"/>
  <c r="K248" i="3" s="1"/>
  <c r="N248" i="3" s="1"/>
  <c r="J194" i="3"/>
  <c r="K194" i="3" s="1"/>
  <c r="N194" i="3" s="1"/>
  <c r="J96" i="3"/>
  <c r="K96" i="3" s="1"/>
  <c r="N96" i="3" s="1"/>
  <c r="J221" i="3"/>
  <c r="K221" i="3" s="1"/>
  <c r="N221" i="3" s="1"/>
  <c r="J65" i="3"/>
  <c r="K65" i="3" s="1"/>
  <c r="N65" i="3" s="1"/>
  <c r="J149" i="3"/>
  <c r="K149" i="3" s="1"/>
  <c r="N149" i="3" s="1"/>
  <c r="J379" i="3"/>
  <c r="K379" i="3" s="1"/>
  <c r="N379" i="3" s="1"/>
  <c r="J409" i="3"/>
  <c r="K409" i="3" s="1"/>
  <c r="N409" i="3" s="1"/>
  <c r="J261" i="3"/>
  <c r="K261" i="3" s="1"/>
  <c r="N261" i="3" s="1"/>
  <c r="J402" i="3"/>
  <c r="K402" i="3" s="1"/>
  <c r="N402" i="3" s="1"/>
  <c r="J189" i="3"/>
  <c r="K189" i="3" s="1"/>
  <c r="N189" i="3" s="1"/>
  <c r="J391" i="3"/>
  <c r="K391" i="3" s="1"/>
  <c r="N391" i="3" s="1"/>
  <c r="J274" i="3"/>
  <c r="K274" i="3" s="1"/>
  <c r="N274" i="3" s="1"/>
  <c r="J294" i="3"/>
  <c r="K294" i="3" s="1"/>
  <c r="N294" i="3" s="1"/>
  <c r="J54" i="3"/>
  <c r="K54" i="3" s="1"/>
  <c r="N54" i="3" s="1"/>
  <c r="J343" i="3"/>
  <c r="K343" i="3" s="1"/>
  <c r="N343" i="3" s="1"/>
  <c r="J158" i="3"/>
  <c r="K158" i="3" s="1"/>
  <c r="N158" i="3" s="1"/>
  <c r="J100" i="3"/>
  <c r="K100" i="3" s="1"/>
  <c r="N100" i="3" s="1"/>
  <c r="J285" i="3"/>
  <c r="K285" i="3" s="1"/>
  <c r="N285" i="3" s="1"/>
  <c r="J375" i="3"/>
  <c r="K375" i="3" s="1"/>
  <c r="N375" i="3" s="1"/>
  <c r="J126" i="3"/>
  <c r="K126" i="3" s="1"/>
  <c r="N126" i="3" s="1"/>
  <c r="J398" i="3"/>
  <c r="K398" i="3" s="1"/>
  <c r="N398" i="3" s="1"/>
  <c r="J340" i="3"/>
  <c r="K340" i="3" s="1"/>
  <c r="N340" i="3" s="1"/>
  <c r="J347" i="3"/>
  <c r="K347" i="3" s="1"/>
  <c r="N347" i="3" s="1"/>
  <c r="J299" i="3"/>
  <c r="K299" i="3" s="1"/>
  <c r="N299" i="3" s="1"/>
  <c r="J269" i="3"/>
  <c r="K269" i="3" s="1"/>
  <c r="N269" i="3" s="1"/>
  <c r="J207" i="3"/>
  <c r="K207" i="3" s="1"/>
  <c r="N207" i="3" s="1"/>
  <c r="J125" i="3"/>
  <c r="K125" i="3" s="1"/>
  <c r="N125" i="3" s="1"/>
  <c r="J63" i="3"/>
  <c r="K63" i="3" s="1"/>
  <c r="N63" i="3" s="1"/>
  <c r="J254" i="3"/>
  <c r="K254" i="3" s="1"/>
  <c r="N254" i="3" s="1"/>
  <c r="J198" i="3"/>
  <c r="K198" i="3" s="1"/>
  <c r="N198" i="3" s="1"/>
  <c r="J209" i="3"/>
  <c r="K209" i="3" s="1"/>
  <c r="N209" i="3" s="1"/>
  <c r="J401" i="3"/>
  <c r="K401" i="3" s="1"/>
  <c r="N401" i="3" s="1"/>
  <c r="J396" i="3"/>
  <c r="K396" i="3" s="1"/>
  <c r="N396" i="3" s="1"/>
  <c r="J378" i="3"/>
  <c r="K378" i="3" s="1"/>
  <c r="N378" i="3" s="1"/>
  <c r="J358" i="3"/>
  <c r="K358" i="3" s="1"/>
  <c r="N358" i="3" s="1"/>
  <c r="J359" i="3"/>
  <c r="K359" i="3" s="1"/>
  <c r="N359" i="3" s="1"/>
  <c r="J53" i="3"/>
  <c r="K53" i="3" s="1"/>
  <c r="N53" i="3" s="1"/>
  <c r="J305" i="3"/>
  <c r="K305" i="3" s="1"/>
  <c r="N305" i="3" s="1"/>
  <c r="J210" i="3"/>
  <c r="K210" i="3" s="1"/>
  <c r="N210" i="3" s="1"/>
  <c r="J213" i="3"/>
  <c r="K213" i="3" s="1"/>
  <c r="N213" i="3" s="1"/>
  <c r="J241" i="3"/>
  <c r="K241" i="3" s="1"/>
  <c r="N241" i="3" s="1"/>
  <c r="J233" i="3"/>
  <c r="K233" i="3" s="1"/>
  <c r="N233" i="3" s="1"/>
  <c r="J130" i="3"/>
  <c r="K130" i="3" s="1"/>
  <c r="N130" i="3" s="1"/>
  <c r="J212" i="3"/>
  <c r="K212" i="3" s="1"/>
  <c r="N212" i="3" s="1"/>
  <c r="J260" i="3"/>
  <c r="K260" i="3" s="1"/>
  <c r="N260" i="3" s="1"/>
  <c r="J202" i="3"/>
  <c r="K202" i="3" s="1"/>
  <c r="N202" i="3" s="1"/>
  <c r="J26" i="3"/>
  <c r="K26" i="3" s="1"/>
  <c r="N26" i="3" s="1"/>
  <c r="J370" i="3"/>
  <c r="K370" i="3" s="1"/>
  <c r="N370" i="3" s="1"/>
  <c r="J145" i="3"/>
  <c r="K145" i="3" s="1"/>
  <c r="N145" i="3" s="1"/>
  <c r="J155" i="3"/>
  <c r="K155" i="3" s="1"/>
  <c r="N155" i="3" s="1"/>
  <c r="J135" i="3"/>
  <c r="K135" i="3" s="1"/>
  <c r="N135" i="3" s="1"/>
  <c r="J180" i="3"/>
  <c r="K180" i="3" s="1"/>
  <c r="N180" i="3" s="1"/>
  <c r="J224" i="3"/>
  <c r="K224" i="3" s="1"/>
  <c r="N224" i="3" s="1"/>
  <c r="J172" i="3"/>
  <c r="K172" i="3" s="1"/>
  <c r="N172" i="3" s="1"/>
  <c r="J225" i="3"/>
  <c r="K225" i="3" s="1"/>
  <c r="N225" i="3" s="1"/>
  <c r="J120" i="3"/>
  <c r="K120" i="3" s="1"/>
  <c r="N120" i="3" s="1"/>
  <c r="J74" i="3"/>
  <c r="K74" i="3" s="1"/>
  <c r="N74" i="3" s="1"/>
  <c r="J97" i="3"/>
  <c r="K97" i="3" s="1"/>
  <c r="N97" i="3" s="1"/>
  <c r="J92" i="3"/>
  <c r="K92" i="3" s="1"/>
  <c r="N92" i="3" s="1"/>
  <c r="J259" i="3"/>
  <c r="K259" i="3" s="1"/>
  <c r="N259" i="3" s="1"/>
  <c r="J140" i="3"/>
  <c r="K140" i="3" s="1"/>
  <c r="N140" i="3" s="1"/>
  <c r="J255" i="3"/>
  <c r="K255" i="3" s="1"/>
  <c r="N255" i="3" s="1"/>
  <c r="J24" i="3" l="1"/>
  <c r="K24" i="3" s="1"/>
  <c r="N24" i="3" s="1"/>
</calcChain>
</file>

<file path=xl/sharedStrings.xml><?xml version="1.0" encoding="utf-8"?>
<sst xmlns="http://schemas.openxmlformats.org/spreadsheetml/2006/main" count="467" uniqueCount="433">
  <si>
    <t>Revised 7.7.2022</t>
  </si>
  <si>
    <t>NC Department of Health and Human Services</t>
  </si>
  <si>
    <t>Division of Health Benefits</t>
  </si>
  <si>
    <t>* This posting constitutes official publication of the rates for each provider effective July 1, 2021 in lieu of individual facility rate letters *</t>
  </si>
  <si>
    <t>NC Medicaid Reimbursement Rates for Skilled Nursing Facilities</t>
  </si>
  <si>
    <t>Taxonomy: 314000000X</t>
  </si>
  <si>
    <t>Effective Dates: October 1, 2021 - December 31,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</si>
  <si>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</si>
  <si>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</si>
  <si>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</si>
  <si>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October 1 rate calculated to be lower than the July 1 rate, the July  rate remains effective October 1 *</t>
  </si>
  <si>
    <t>Uniform Covid Rate  October - December 2021</t>
  </si>
  <si>
    <t>NPI</t>
  </si>
  <si>
    <t>Facility Name</t>
  </si>
  <si>
    <t xml:space="preserve">7/1/2021  Final Rate
</t>
  </si>
  <si>
    <t>10/1/2021 CMI</t>
  </si>
  <si>
    <t>10/1/2021 Direct</t>
  </si>
  <si>
    <t>10/1/2021 Indirect</t>
  </si>
  <si>
    <t>10/1/2021
FRV</t>
  </si>
  <si>
    <t>10/1/2021 Assessment</t>
  </si>
  <si>
    <t>10/1/2021 Rate
w/5% &amp; 10% Increases</t>
  </si>
  <si>
    <t xml:space="preserve"> RATE
10/1/2021</t>
  </si>
  <si>
    <t>COVID
 Rate</t>
  </si>
  <si>
    <t>COVID-19 Final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</si>
  <si>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</si>
  <si>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</si>
  <si>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</si>
  <si>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</si>
  <si>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</si>
  <si>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</si>
  <si>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</si>
  <si>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</si>
  <si>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</si>
  <si>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</si>
  <si>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</si>
  <si>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</si>
  <si>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</si>
  <si>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</si>
  <si>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</si>
  <si>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</si>
  <si>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</si>
  <si>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</si>
  <si>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</si>
  <si>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</si>
  <si>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</si>
  <si>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</si>
  <si>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</si>
  <si>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</si>
  <si>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</si>
  <si>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</si>
  <si>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</si>
  <si>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</si>
  <si>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</si>
  <si>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</si>
  <si>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</si>
  <si>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</si>
  <si>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</si>
  <si>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</si>
  <si>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</si>
  <si>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</si>
  <si>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</si>
  <si>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</si>
  <si>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</si>
  <si>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</si>
  <si>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</si>
  <si>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</si>
  <si>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</si>
  <si>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</si>
  <si>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</si>
  <si>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</si>
  <si>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</si>
  <si>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</si>
  <si>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</si>
  <si>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</si>
  <si>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</si>
  <si>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</si>
  <si>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</si>
  <si>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</si>
  <si>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</si>
  <si>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</si>
  <si>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</si>
  <si>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</si>
  <si>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</si>
  <si>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</si>
  <si>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</si>
  <si>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</si>
  <si>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</si>
  <si>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</si>
  <si>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</si>
  <si>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</si>
  <si>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</si>
  <si>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</si>
  <si>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</si>
  <si>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</si>
  <si>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</si>
  <si>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</si>
  <si>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</si>
  <si>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</si>
  <si>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</si>
  <si>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</si>
  <si>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</si>
  <si>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</si>
  <si>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</si>
  <si>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</si>
  <si>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</si>
  <si>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</si>
  <si>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</si>
  <si>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</si>
  <si>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</si>
  <si>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</si>
  <si>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</si>
  <si>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</si>
  <si>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</si>
  <si>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</si>
  <si>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</si>
  <si>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</si>
  <si>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</si>
  <si>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</si>
  <si>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</si>
  <si>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</si>
  <si>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</si>
  <si>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</si>
  <si>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</si>
  <si>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</si>
  <si>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</si>
  <si>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</si>
  <si>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</si>
  <si>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</si>
  <si>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</si>
  <si>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</si>
  <si>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</si>
  <si>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</si>
  <si>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</si>
  <si>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</si>
  <si>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</si>
  <si>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</si>
  <si>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</si>
  <si>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The Carrolton of Fayetteville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</si>
  <si>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</si>
  <si>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</si>
  <si>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</si>
  <si>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</si>
  <si>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</si>
  <si>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</si>
  <si>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</si>
  <si>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</si>
  <si>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</si>
  <si>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</si>
  <si>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</si>
  <si>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</si>
  <si>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</si>
  <si>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</si>
  <si>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</si>
  <si>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</si>
  <si>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</si>
  <si>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</si>
  <si>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</si>
  <si>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</si>
  <si>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</si>
  <si>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</si>
  <si>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</si>
  <si>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</si>
  <si>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</si>
  <si>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</si>
  <si>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</si>
  <si>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</si>
  <si>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</si>
  <si>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</si>
  <si>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</si>
  <si>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</si>
  <si>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</si>
  <si>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</si>
  <si>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</si>
  <si>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</si>
  <si>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</si>
  <si>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</si>
  <si>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</si>
  <si>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</si>
  <si>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</si>
  <si>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</si>
  <si>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</si>
  <si>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</si>
  <si>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</si>
  <si>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</si>
  <si>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</si>
  <si>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</si>
  <si>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</si>
  <si>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</si>
  <si>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</si>
  <si>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</si>
  <si>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</si>
  <si>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</si>
  <si>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</si>
  <si>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</si>
  <si>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</si>
  <si>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</si>
  <si>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</si>
  <si>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</si>
  <si>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</si>
  <si>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</si>
  <si>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</si>
  <si>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</si>
  <si>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</si>
  <si>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</si>
  <si>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</si>
  <si>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</si>
  <si>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</si>
  <si>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</si>
  <si>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</si>
  <si>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</si>
  <si>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</si>
  <si>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</si>
  <si>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</si>
  <si>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</si>
  <si>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</si>
  <si>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</si>
  <si>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</si>
  <si>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</si>
  <si>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</si>
  <si>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</si>
  <si>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</si>
  <si>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</si>
  <si>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</si>
  <si>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</si>
  <si>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</si>
  <si>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</si>
  <si>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</si>
  <si>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</si>
  <si>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</si>
  <si>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</si>
  <si>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</si>
  <si>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</si>
  <si>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</si>
  <si>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</si>
  <si>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</si>
  <si>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</si>
  <si>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</si>
  <si>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</si>
  <si>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</si>
  <si>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</si>
  <si>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</si>
  <si>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</si>
  <si>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</si>
  <si>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</si>
  <si>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</si>
  <si>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</si>
  <si>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</si>
  <si>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</si>
  <si>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</si>
  <si>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</si>
  <si>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</si>
  <si>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</si>
  <si>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</si>
  <si>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</si>
  <si>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</si>
  <si>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</si>
  <si>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</si>
  <si>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</si>
  <si>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</si>
  <si>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</si>
  <si>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</si>
  <si>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</si>
  <si>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</si>
  <si>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</si>
  <si>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</si>
  <si>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</si>
  <si>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</si>
  <si>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</si>
  <si>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</si>
  <si>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</si>
  <si>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</si>
  <si>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</si>
  <si>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</si>
  <si>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</si>
  <si>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Prodigy Transitional Rehab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</si>
  <si>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</si>
  <si>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</si>
  <si>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</si>
  <si>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</si>
  <si>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</si>
  <si>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</si>
  <si>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</si>
  <si>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</si>
  <si>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</si>
  <si>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</si>
  <si>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</si>
  <si>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</si>
  <si>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</si>
  <si>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</si>
  <si>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</si>
  <si>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</si>
  <si>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</si>
  <si>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</si>
  <si>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</si>
  <si>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</si>
  <si>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</si>
  <si>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</si>
  <si>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</si>
  <si>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</si>
  <si>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</si>
  <si>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</si>
  <si>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</si>
  <si>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</si>
  <si>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</si>
  <si>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</si>
  <si>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</si>
  <si>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</si>
  <si>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</si>
  <si>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</si>
  <si>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</si>
  <si>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</si>
  <si>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</si>
  <si>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</si>
  <si>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</si>
  <si>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</si>
  <si>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</si>
  <si>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</si>
  <si>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</si>
  <si>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</si>
  <si>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</si>
  <si>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</si>
  <si>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</si>
  <si>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</si>
  <si>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</si>
  <si>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</si>
  <si>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</si>
  <si>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</si>
  <si>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</si>
  <si>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Dunn</t>
  </si>
  <si>
    <t>The Carrolton of Lumberton</t>
  </si>
  <si>
    <t>The Carrolton of Nash</t>
  </si>
  <si>
    <t>The Carrolton of Plymouth</t>
  </si>
  <si>
    <t>The Carrolton of Williamston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</si>
  <si>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</si>
  <si>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</si>
  <si>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</si>
  <si>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</si>
  <si>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</si>
  <si>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</si>
  <si>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</si>
  <si>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</si>
  <si>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</si>
  <si>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</si>
  <si>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</si>
  <si>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</si>
  <si>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</si>
  <si>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</si>
  <si>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</si>
  <si>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</si>
  <si>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</si>
  <si>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</si>
  <si>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</si>
  <si>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</si>
  <si>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</si>
  <si>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</si>
  <si>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</si>
  <si>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</si>
  <si>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</si>
  <si>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</si>
  <si>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</si>
  <si>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</si>
  <si>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</si>
  <si>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</si>
  <si>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</si>
  <si>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</si>
  <si>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</si>
  <si>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</si>
  <si>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</si>
  <si>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</si>
  <si>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</si>
  <si>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</si>
  <si>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</si>
  <si>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</si>
  <si>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</si>
  <si>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</si>
  <si>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</si>
  <si>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</si>
  <si>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</si>
  <si>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</si>
  <si>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</si>
  <si>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</si>
  <si>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</si>
  <si>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</si>
  <si>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</si>
  <si>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</si>
  <si>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</si>
  <si>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</si>
  <si>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</si>
  <si>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</si>
  <si>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</si>
  <si>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</si>
  <si>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</si>
  <si>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</si>
  <si>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</si>
  <si>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</si>
  <si>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</si>
  <si>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</si>
  <si>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</si>
  <si>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</si>
  <si>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</si>
  <si>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</si>
  <si>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</si>
  <si>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</si>
  <si>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</si>
  <si>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</si>
  <si>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</si>
  <si>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</si>
  <si>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</si>
  <si>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</si>
  <si>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</si>
  <si>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</si>
  <si>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</si>
  <si>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</si>
  <si>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</si>
  <si>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</si>
  <si>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</si>
  <si>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</si>
  <si>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</si>
  <si>
    <t>Brian Center Health &amp; Rehab/Hickory East</t>
  </si>
  <si>
    <t>Brian Center Hlth &amp; Rehab/Hendersonville</t>
  </si>
  <si>
    <t>"SNF  Response Facility Outbreak Effective Dates" document delivered to your facility's NCTracks Message Center.</t>
  </si>
  <si>
    <t xml:space="preserve"> Rates for 
Active Outbreaks ONLY</t>
  </si>
  <si>
    <t>FINAL RATE
10/1/2021</t>
  </si>
  <si>
    <t>COVID-19+
Base Rate</t>
  </si>
  <si>
    <t>COVID-19+ Resident Rate</t>
  </si>
  <si>
    <t>PruittHealth-Carolina Point</t>
  </si>
  <si>
    <t>The Laurels Of Chatham</t>
  </si>
  <si>
    <t>11/1/2021 Rate
w/5% &amp; 10% Increases</t>
  </si>
  <si>
    <t>FINAL RATE
11/1/2021</t>
  </si>
  <si>
    <t>NC Medicaid Reimbursement Rates for IHS Skilled Nursing Facility</t>
  </si>
  <si>
    <t>* with COVID-19 Standard Uniform Rates *</t>
  </si>
  <si>
    <t xml:space="preserve">10/1/2021 
</t>
  </si>
  <si>
    <t>Cherokee Indian Hospital Authority (Tsali Care Center)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</si>
</sst>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5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indexed="8"/>
      <name val="MS Sans Serif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2" applyFont="1"/>
    <xf numFmtId="44" fontId="10" fillId="2" borderId="2" xfId="3" applyFont="1" applyFill="1" applyBorder="1" applyAlignment="1" applyProtection="1">
      <alignment wrapText="1"/>
      <protection locked="0"/>
    </xf>
    <xf numFmtId="44" fontId="10" fillId="2" borderId="0" xfId="3" applyFont="1" applyFill="1" applyBorder="1" applyAlignment="1" applyProtection="1">
      <alignment wrapText="1"/>
      <protection locked="0"/>
    </xf>
    <xf numFmtId="0" fontId="4" fillId="0" borderId="0" xfId="2" applyFont="1" applyAlignment="1">
      <alignment wrapText="1"/>
    </xf>
    <xf numFmtId="0" fontId="2" fillId="2" borderId="6" xfId="4" applyFont="1" applyFill="1" applyBorder="1" applyAlignment="1">
      <alignment horizontal="center" wrapText="1"/>
    </xf>
    <xf numFmtId="15" fontId="2" fillId="3" borderId="6" xfId="2" quotePrefix="1" applyNumberFormat="1" applyFont="1" applyFill="1" applyBorder="1" applyAlignment="1">
      <alignment horizontal="center" wrapText="1"/>
    </xf>
    <xf numFmtId="15" fontId="2" fillId="2" borderId="6" xfId="2" quotePrefix="1" applyNumberFormat="1" applyFont="1" applyFill="1" applyBorder="1" applyAlignment="1">
      <alignment horizontal="center" wrapText="1"/>
    </xf>
    <xf numFmtId="15" fontId="2" fillId="2" borderId="7" xfId="2" quotePrefix="1" applyNumberFormat="1" applyFont="1" applyFill="1" applyBorder="1" applyAlignment="1">
      <alignment horizontal="center" wrapText="1"/>
    </xf>
    <xf numFmtId="15" fontId="2" fillId="2" borderId="1" xfId="2" quotePrefix="1" applyNumberFormat="1" applyFont="1" applyFill="1" applyBorder="1" applyAlignment="1">
      <alignment horizontal="center" wrapText="1"/>
    </xf>
    <xf numFmtId="0" fontId="2" fillId="0" borderId="1" xfId="2" applyFont="1" applyBorder="1" applyAlignment="1">
      <alignment horizontal="center" wrapText="1"/>
    </xf>
    <xf numFmtId="0" fontId="2" fillId="2" borderId="1" xfId="2" applyFont="1" applyFill="1" applyBorder="1" applyAlignment="1">
      <alignment horizont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/>
    <xf numFmtId="165" fontId="4" fillId="0" borderId="1" xfId="2" applyNumberFormat="1" applyFont="1" applyBorder="1"/>
    <xf numFmtId="164" fontId="4" fillId="0" borderId="1" xfId="5" applyNumberFormat="1" applyFont="1" applyFill="1" applyBorder="1"/>
    <xf numFmtId="0" fontId="4" fillId="0" borderId="1" xfId="2" applyFont="1" applyBorder="1"/>
    <xf numFmtId="165" fontId="4" fillId="0" borderId="1" xfId="2" applyNumberFormat="1" applyFont="1" applyBorder="1" applyAlignment="1">
      <alignment horizontal="center"/>
    </xf>
    <xf numFmtId="44" fontId="4" fillId="0" borderId="0" xfId="2" applyNumberFormat="1" applyFont="1"/>
    <xf numFmtId="0" fontId="14" fillId="0" borderId="9" xfId="1" applyFont="1" applyBorder="1" applyAlignment="1">
      <alignment wrapText="1"/>
    </xf>
    <xf numFmtId="165" fontId="4" fillId="0" borderId="0" xfId="2" applyNumberFormat="1" applyFont="1"/>
    <xf numFmtId="44" fontId="2" fillId="0" borderId="1" xfId="6" applyFont="1" applyBorder="1" applyAlignment="1">
      <alignment horizontal="center" wrapText="1"/>
    </xf>
    <xf numFmtId="44" fontId="2" fillId="2" borderId="1" xfId="6" applyFont="1" applyFill="1" applyBorder="1" applyAlignment="1">
      <alignment horizontal="center" wrapText="1"/>
    </xf>
    <xf numFmtId="8" fontId="4" fillId="0" borderId="1" xfId="5" applyNumberFormat="1" applyFont="1" applyBorder="1"/>
    <xf numFmtId="43" fontId="4" fillId="0" borderId="1" xfId="5" applyFont="1" applyBorder="1"/>
    <xf numFmtId="44" fontId="4" fillId="0" borderId="1" xfId="3" applyFont="1" applyFill="1" applyBorder="1"/>
    <xf numFmtId="44" fontId="4" fillId="0" borderId="1" xfId="6" applyFont="1" applyFill="1" applyBorder="1"/>
    <xf numFmtId="165" fontId="4" fillId="0" borderId="6" xfId="2" applyNumberFormat="1" applyFont="1" applyBorder="1"/>
    <xf numFmtId="165" fontId="4" fillId="0" borderId="1" xfId="5" applyNumberFormat="1" applyFont="1" applyFill="1" applyBorder="1"/>
    <xf numFmtId="165" fontId="4" fillId="0" borderId="8" xfId="2" applyNumberFormat="1" applyFont="1" applyBorder="1"/>
    <xf numFmtId="44" fontId="4" fillId="0" borderId="1" xfId="5" applyNumberFormat="1" applyFont="1" applyFill="1" applyBorder="1"/>
    <xf numFmtId="44" fontId="4" fillId="0" borderId="8" xfId="2" applyNumberFormat="1" applyFont="1" applyBorder="1"/>
    <xf numFmtId="44" fontId="4" fillId="0" borderId="1" xfId="2" applyNumberFormat="1" applyFont="1" applyBorder="1"/>
    <xf numFmtId="44" fontId="4" fillId="0" borderId="11" xfId="2" applyNumberFormat="1" applyFont="1" applyBorder="1"/>
    <xf numFmtId="0" fontId="5" fillId="0" borderId="0" xfId="2" applyFont="1" applyAlignment="1">
      <alignment horizontal="center" vertical="center" readingOrder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44" fontId="8" fillId="2" borderId="2" xfId="3" applyFont="1" applyFill="1" applyBorder="1" applyAlignment="1" applyProtection="1">
      <alignment horizontal="center" wrapText="1"/>
      <protection locked="0"/>
    </xf>
    <xf numFmtId="44" fontId="8" fillId="2" borderId="0" xfId="3" applyFont="1" applyFill="1" applyBorder="1" applyAlignment="1" applyProtection="1">
      <alignment horizontal="center" wrapText="1"/>
      <protection locked="0"/>
    </xf>
    <xf numFmtId="0" fontId="4" fillId="5" borderId="0" xfId="2" applyFont="1" applyFill="1"/>
    <xf numFmtId="0" fontId="2" fillId="5" borderId="0" xfId="2" applyFont="1" applyFill="1"/>
    <xf numFmtId="44" fontId="3" fillId="2" borderId="2" xfId="3" applyFont="1" applyFill="1" applyBorder="1" applyAlignment="1" applyProtection="1">
      <alignment horizontal="center" wrapText="1"/>
      <protection locked="0"/>
    </xf>
    <xf numFmtId="44" fontId="3" fillId="2" borderId="0" xfId="3" applyFont="1" applyFill="1" applyBorder="1" applyAlignment="1" applyProtection="1">
      <alignment horizontal="center" wrapText="1"/>
      <protection locked="0"/>
    </xf>
    <xf numFmtId="44" fontId="9" fillId="2" borderId="2" xfId="3" applyFont="1" applyFill="1" applyBorder="1" applyAlignment="1" applyProtection="1">
      <alignment horizontal="center" wrapText="1"/>
      <protection locked="0"/>
    </xf>
    <xf numFmtId="44" fontId="9" fillId="2" borderId="0" xfId="3" applyFont="1" applyFill="1" applyBorder="1" applyAlignment="1" applyProtection="1">
      <alignment horizontal="center" wrapText="1"/>
      <protection locked="0"/>
    </xf>
    <xf numFmtId="44" fontId="8" fillId="2" borderId="2" xfId="3" applyFont="1" applyFill="1" applyBorder="1" applyAlignment="1" applyProtection="1">
      <alignment horizontal="center" wrapText="1"/>
      <protection locked="0"/>
    </xf>
    <xf numFmtId="44" fontId="8" fillId="2" borderId="0" xfId="3" applyFont="1" applyFill="1" applyBorder="1" applyAlignment="1" applyProtection="1">
      <alignment horizontal="center" wrapText="1"/>
      <protection locked="0"/>
    </xf>
    <xf numFmtId="44" fontId="11" fillId="2" borderId="8" xfId="3" applyFont="1" applyFill="1" applyBorder="1" applyAlignment="1" applyProtection="1">
      <alignment horizontal="center" vertical="center" wrapText="1"/>
      <protection locked="0"/>
    </xf>
    <xf numFmtId="44" fontId="11" fillId="2" borderId="10" xfId="3" applyFont="1" applyFill="1" applyBorder="1" applyAlignment="1" applyProtection="1">
      <alignment horizontal="center" vertical="center" wrapText="1"/>
      <protection locked="0"/>
    </xf>
    <xf numFmtId="44" fontId="12" fillId="4" borderId="2" xfId="3" applyFont="1" applyFill="1" applyBorder="1" applyAlignment="1" applyProtection="1">
      <alignment horizontal="center"/>
      <protection locked="0"/>
    </xf>
    <xf numFmtId="44" fontId="12" fillId="4" borderId="0" xfId="3" applyFont="1" applyFill="1" applyBorder="1" applyAlignment="1" applyProtection="1">
      <alignment horizontal="center"/>
      <protection locked="0"/>
    </xf>
    <xf numFmtId="44" fontId="12" fillId="2" borderId="3" xfId="3" applyFont="1" applyFill="1" applyBorder="1" applyAlignment="1" applyProtection="1">
      <alignment horizontal="center" wrapText="1"/>
      <protection locked="0"/>
    </xf>
    <xf numFmtId="44" fontId="12" fillId="2" borderId="4" xfId="3" applyFont="1" applyFill="1" applyBorder="1" applyAlignment="1" applyProtection="1">
      <alignment horizontal="center" wrapText="1"/>
      <protection locked="0"/>
    </xf>
    <xf numFmtId="44" fontId="11" fillId="2" borderId="3" xfId="3" applyFont="1" applyFill="1" applyBorder="1" applyAlignment="1" applyProtection="1">
      <alignment horizontal="center" vertical="center"/>
      <protection locked="0"/>
    </xf>
    <xf numFmtId="44" fontId="11" fillId="2" borderId="4" xfId="3" applyFont="1" applyFill="1" applyBorder="1" applyAlignment="1" applyProtection="1">
      <alignment horizontal="center" vertical="center"/>
      <protection locked="0"/>
    </xf>
    <xf numFmtId="44" fontId="11" fillId="2" borderId="0" xfId="3" applyFont="1" applyFill="1" applyBorder="1" applyAlignment="1" applyProtection="1">
      <alignment horizontal="center" vertical="center"/>
      <protection locked="0"/>
    </xf>
    <xf numFmtId="44" fontId="11" fillId="2" borderId="2" xfId="3" applyFont="1" applyFill="1" applyBorder="1" applyAlignment="1" applyProtection="1">
      <alignment horizontal="center" vertical="center" wrapText="1"/>
      <protection locked="0"/>
    </xf>
    <xf numFmtId="44" fontId="11" fillId="2" borderId="5" xfId="3" applyFont="1" applyFill="1" applyBorder="1" applyAlignment="1" applyProtection="1">
      <alignment horizontal="center" vertical="center" wrapText="1"/>
      <protection locked="0"/>
    </xf>
    <xf numFmtId="44" fontId="11" fillId="2" borderId="2" xfId="3" applyFont="1" applyFill="1" applyBorder="1" applyAlignment="1" applyProtection="1">
      <alignment horizontal="center"/>
      <protection locked="0"/>
    </xf>
    <xf numFmtId="44" fontId="11" fillId="2" borderId="0" xfId="3" applyFont="1" applyFill="1" applyBorder="1" applyAlignment="1" applyProtection="1">
      <alignment horizontal="center"/>
      <protection locked="0"/>
    </xf>
    <xf numFmtId="0" fontId="5" fillId="0" borderId="0" xfId="2" applyFont="1" applyAlignment="1">
      <alignment horizontal="center" vertical="center" readingOrder="1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</cellXfs>
  <cellStyles count="7">
    <cellStyle name="Comma 2" xfId="5" xr:uid="{455C4456-1C37-45BE-828C-27592F38E87C}"/>
    <cellStyle name="Currency" xfId="6" builtinId="4"/>
    <cellStyle name="Currency 2 2" xfId="3" xr:uid="{E5D45B31-B1C4-4CED-8A4E-DDE19B67146D}"/>
    <cellStyle name="Normal" xfId="0" builtinId="0"/>
    <cellStyle name="Normal 2" xfId="2" xr:uid="{D47D57E7-31C9-4023-A8C3-6A15DEDE72F6}"/>
    <cellStyle name="Normal 3 2" xfId="4" xr:uid="{F567BBE9-E898-42BE-BD65-C1C7330CE484}"/>
    <cellStyle name="Normal_Sheet1" xfId="1" xr:uid="{204270AC-0D0E-4604-ABEC-3AA1399E2E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247651</xdr:colOff>
      <xdr:row>0</xdr:row>
      <xdr:rowOff>24765</xdr:rowOff>
    </xdr:from>
    <xdr:to>
      <xdr:col>4</xdr:col>
      <xdr:colOff>253366</xdr:colOff>
      <xdr:row>8</xdr:row>
      <xdr:rowOff>21037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3FFCB1-3F14-4F59-81FA-834B8463B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1" y="24765"/>
          <a:ext cx="1320165" cy="1291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ct-Dec%202021%20Rate%20Source%20File%20KB%207.6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  <sheetName val="Sch_A_part_1"/>
      <sheetName val="Sch_A_part_2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FINAL"/>
      <sheetName val="FO 22.XXX"/>
      <sheetName val="Oct. 1 Fee Schedule"/>
    </sheetNames>
    <sheetDataSet>
      <sheetData sheetId="0"/>
      <sheetData sheetId="1">
        <row r="1">
          <cell r="B1" t="str">
            <v>NPI</v>
          </cell>
          <cell r="C1" t="str">
            <v>Facility Name</v>
          </cell>
          <cell r="D1" t="str">
            <v>Facility Address 1</v>
          </cell>
          <cell r="E1" t="str">
            <v>Facility Address 2</v>
          </cell>
          <cell r="F1" t="str">
            <v>Facility City</v>
          </cell>
          <cell r="G1" t="str">
            <v>St</v>
          </cell>
          <cell r="H1" t="str">
            <v>Zip</v>
          </cell>
          <cell r="I1" t="str">
            <v>Phone</v>
          </cell>
          <cell r="J1" t="str">
            <v xml:space="preserve">6.30.22 Medicaid CMI </v>
          </cell>
          <cell r="K1" t="str">
            <v>Direct Rounded</v>
          </cell>
          <cell r="L1" t="str">
            <v>Indirect Rounded</v>
          </cell>
          <cell r="M1" t="str">
            <v>FRV Rounded</v>
          </cell>
          <cell r="N1" t="str">
            <v>Fee Assessment Cost Rounded</v>
          </cell>
          <cell r="O1" t="str">
            <v>Rounded Total</v>
          </cell>
          <cell r="P1" t="str">
            <v>+5%</v>
          </cell>
          <cell r="Q1" t="str">
            <v>+10%</v>
          </cell>
          <cell r="R1" t="str">
            <v>Rounded Total</v>
          </cell>
        </row>
        <row r="2">
          <cell r="B2">
            <v>1285687962</v>
          </cell>
          <cell r="C2" t="str">
            <v>Abbotts Creek Care and Rehabilition Center</v>
          </cell>
          <cell r="D2" t="str">
            <v>877 Hill Everhart Rd.</v>
          </cell>
          <cell r="E2" t="str">
            <v/>
          </cell>
          <cell r="F2" t="str">
            <v>Lexington</v>
          </cell>
          <cell r="G2" t="str">
            <v>NC</v>
          </cell>
          <cell r="H2" t="str">
            <v>27295</v>
          </cell>
          <cell r="I2" t="str">
            <v>(336) 348-6644</v>
          </cell>
          <cell r="J2">
            <v>1.0961000000000001</v>
          </cell>
          <cell r="K2">
            <v>130.56</v>
          </cell>
          <cell r="L2">
            <v>36.85</v>
          </cell>
          <cell r="M2">
            <v>17.13</v>
          </cell>
          <cell r="N2">
            <v>13.68</v>
          </cell>
          <cell r="O2">
            <v>198.22</v>
          </cell>
          <cell r="P2">
            <v>208.131</v>
          </cell>
          <cell r="Q2">
            <v>228.94410000000002</v>
          </cell>
          <cell r="R2">
            <v>228.94</v>
          </cell>
        </row>
        <row r="3">
          <cell r="B3">
            <v>1245227578</v>
          </cell>
          <cell r="C3" t="str">
            <v>Abernethy Laurels</v>
          </cell>
          <cell r="D3" t="str">
            <v>102 Leonard Avenue</v>
          </cell>
          <cell r="E3" t="str">
            <v/>
          </cell>
          <cell r="F3" t="str">
            <v>Newton</v>
          </cell>
          <cell r="G3" t="str">
            <v>NC</v>
          </cell>
          <cell r="H3" t="str">
            <v>28658-0102</v>
          </cell>
          <cell r="I3" t="str">
            <v>(828) 464-8264</v>
          </cell>
          <cell r="J3">
            <v>1.1188</v>
          </cell>
          <cell r="K3">
            <v>132.94</v>
          </cell>
          <cell r="L3">
            <v>36.85</v>
          </cell>
          <cell r="M3">
            <v>34.24</v>
          </cell>
          <cell r="N3">
            <v>0</v>
          </cell>
          <cell r="O3">
            <v>204.03</v>
          </cell>
          <cell r="P3">
            <v>214.23150000000001</v>
          </cell>
          <cell r="Q3">
            <v>235.65465000000003</v>
          </cell>
          <cell r="R3">
            <v>235.65</v>
          </cell>
        </row>
        <row r="4">
          <cell r="B4">
            <v>1427608959</v>
          </cell>
          <cell r="C4" t="str">
            <v>Accordius Health at Aberdeen</v>
          </cell>
          <cell r="D4" t="str">
            <v>915 Pee Dee Road</v>
          </cell>
          <cell r="E4" t="str">
            <v/>
          </cell>
          <cell r="F4" t="str">
            <v>Aberdeen</v>
          </cell>
          <cell r="G4" t="str">
            <v>NC</v>
          </cell>
          <cell r="H4" t="str">
            <v>28315</v>
          </cell>
          <cell r="I4" t="str">
            <v>(910) 944-8999</v>
          </cell>
          <cell r="J4">
            <v>1.1536</v>
          </cell>
          <cell r="K4">
            <v>136.5</v>
          </cell>
          <cell r="L4">
            <v>36.85</v>
          </cell>
          <cell r="M4">
            <v>15.45</v>
          </cell>
          <cell r="N4">
            <v>13.68</v>
          </cell>
          <cell r="O4">
            <v>202.48</v>
          </cell>
          <cell r="P4">
            <v>212.60399999999998</v>
          </cell>
          <cell r="Q4">
            <v>233.86439999999999</v>
          </cell>
          <cell r="R4">
            <v>233.86</v>
          </cell>
        </row>
        <row r="5">
          <cell r="B5">
            <v>1063919652</v>
          </cell>
          <cell r="C5" t="str">
            <v>Accordius Health at Brevard</v>
          </cell>
          <cell r="D5" t="str">
            <v>531 Country Club Road</v>
          </cell>
          <cell r="E5" t="str">
            <v>P O Box 1096</v>
          </cell>
          <cell r="F5" t="str">
            <v>Brevard</v>
          </cell>
          <cell r="G5" t="str">
            <v>NC</v>
          </cell>
          <cell r="H5" t="str">
            <v>28712-1096</v>
          </cell>
          <cell r="I5" t="str">
            <v>(828) 884-2031</v>
          </cell>
          <cell r="J5">
            <v>1.2643</v>
          </cell>
          <cell r="K5">
            <v>143.81</v>
          </cell>
          <cell r="L5">
            <v>36.85</v>
          </cell>
          <cell r="M5">
            <v>16</v>
          </cell>
          <cell r="N5">
            <v>13.68</v>
          </cell>
          <cell r="O5">
            <v>210.34</v>
          </cell>
          <cell r="P5">
            <v>220.857</v>
          </cell>
          <cell r="Q5">
            <v>242.94270000000003</v>
          </cell>
          <cell r="R5">
            <v>242.94</v>
          </cell>
        </row>
        <row r="6">
          <cell r="B6">
            <v>1518435650</v>
          </cell>
          <cell r="C6" t="str">
            <v>Accordius Health at Charlotte</v>
          </cell>
          <cell r="D6" t="str">
            <v>5939 Reddman Road</v>
          </cell>
          <cell r="E6" t="str">
            <v/>
          </cell>
          <cell r="F6" t="str">
            <v>Charlotte</v>
          </cell>
          <cell r="G6" t="str">
            <v>NC</v>
          </cell>
          <cell r="H6" t="str">
            <v>28212-1654</v>
          </cell>
          <cell r="I6" t="str">
            <v>(704) 563-6862</v>
          </cell>
          <cell r="J6">
            <v>1.2282</v>
          </cell>
          <cell r="K6">
            <v>142.54</v>
          </cell>
          <cell r="L6">
            <v>36.85</v>
          </cell>
          <cell r="M6">
            <v>30.37</v>
          </cell>
          <cell r="N6">
            <v>13.68</v>
          </cell>
          <cell r="O6">
            <v>223.44</v>
          </cell>
          <cell r="P6">
            <v>234.61199999999999</v>
          </cell>
          <cell r="Q6">
            <v>258.07320000000004</v>
          </cell>
          <cell r="R6">
            <v>258.07</v>
          </cell>
        </row>
        <row r="7">
          <cell r="B7">
            <v>1669991865</v>
          </cell>
          <cell r="C7" t="str">
            <v>Accordius Health at Clemmons</v>
          </cell>
          <cell r="D7" t="str">
            <v>3905 Clemmons Road</v>
          </cell>
          <cell r="E7" t="str">
            <v/>
          </cell>
          <cell r="F7" t="str">
            <v>Clemmons</v>
          </cell>
          <cell r="G7" t="str">
            <v>NC</v>
          </cell>
          <cell r="H7" t="str">
            <v>27012-8479</v>
          </cell>
          <cell r="I7" t="str">
            <v>(336) 766-9158</v>
          </cell>
          <cell r="J7">
            <v>1.1678999999999999</v>
          </cell>
          <cell r="K7">
            <v>136.47</v>
          </cell>
          <cell r="L7">
            <v>36.85</v>
          </cell>
          <cell r="M7">
            <v>8.85</v>
          </cell>
          <cell r="N7">
            <v>13.68</v>
          </cell>
          <cell r="O7">
            <v>195.85</v>
          </cell>
          <cell r="P7">
            <v>205.64250000000001</v>
          </cell>
          <cell r="Q7">
            <v>226.20675000000003</v>
          </cell>
          <cell r="R7">
            <v>226.21</v>
          </cell>
        </row>
        <row r="8">
          <cell r="B8">
            <v>1871143305</v>
          </cell>
          <cell r="C8" t="str">
            <v>Accordius Health At Concord</v>
          </cell>
          <cell r="D8" t="str">
            <v>515 Lake Concord Road</v>
          </cell>
          <cell r="E8" t="str">
            <v/>
          </cell>
          <cell r="F8" t="str">
            <v>Concord</v>
          </cell>
          <cell r="G8" t="str">
            <v>NC</v>
          </cell>
          <cell r="H8" t="str">
            <v>28025-2925</v>
          </cell>
          <cell r="I8" t="str">
            <v>(704) 784-4494</v>
          </cell>
          <cell r="J8">
            <v>1.2915000000000001</v>
          </cell>
          <cell r="K8">
            <v>144.85</v>
          </cell>
          <cell r="L8">
            <v>36.85</v>
          </cell>
          <cell r="M8">
            <v>6.55</v>
          </cell>
          <cell r="N8">
            <v>13.68</v>
          </cell>
          <cell r="O8">
            <v>201.93</v>
          </cell>
          <cell r="P8">
            <v>212.02650000000003</v>
          </cell>
          <cell r="Q8">
            <v>233.22915000000006</v>
          </cell>
          <cell r="R8">
            <v>233.23</v>
          </cell>
        </row>
        <row r="9">
          <cell r="B9">
            <v>1992242119</v>
          </cell>
          <cell r="C9" t="str">
            <v>Accordius Health at Creekside</v>
          </cell>
          <cell r="D9" t="str">
            <v>604 Stokes St. East</v>
          </cell>
          <cell r="F9" t="str">
            <v>Ahoskie</v>
          </cell>
          <cell r="G9" t="str">
            <v>NC</v>
          </cell>
          <cell r="H9" t="str">
            <v>27910-1006</v>
          </cell>
          <cell r="I9" t="str">
            <v>(252) 332-2126</v>
          </cell>
          <cell r="J9">
            <v>1.2458</v>
          </cell>
          <cell r="K9">
            <v>141.54</v>
          </cell>
          <cell r="L9">
            <v>36.85</v>
          </cell>
          <cell r="M9">
            <v>12.1</v>
          </cell>
          <cell r="N9">
            <v>7.18</v>
          </cell>
          <cell r="O9">
            <v>197.67</v>
          </cell>
          <cell r="P9">
            <v>207.55349999999999</v>
          </cell>
          <cell r="Q9">
            <v>228.30885000000001</v>
          </cell>
          <cell r="R9">
            <v>228.31</v>
          </cell>
        </row>
        <row r="10">
          <cell r="B10">
            <v>1043703945</v>
          </cell>
          <cell r="C10" t="str">
            <v>Accordius Health at Gastonia</v>
          </cell>
          <cell r="D10" t="str">
            <v>416 North Highland Street</v>
          </cell>
          <cell r="E10" t="str">
            <v/>
          </cell>
          <cell r="F10" t="str">
            <v>Gastonia</v>
          </cell>
          <cell r="G10" t="str">
            <v>NC</v>
          </cell>
          <cell r="H10" t="str">
            <v>28052-2199</v>
          </cell>
          <cell r="I10" t="str">
            <v>(704) 864-0371</v>
          </cell>
          <cell r="J10">
            <v>1.1587000000000001</v>
          </cell>
          <cell r="K10">
            <v>134.97999999999999</v>
          </cell>
          <cell r="L10">
            <v>36.85</v>
          </cell>
          <cell r="M10">
            <v>23.06</v>
          </cell>
          <cell r="N10">
            <v>13.68</v>
          </cell>
          <cell r="O10">
            <v>208.57</v>
          </cell>
          <cell r="P10">
            <v>218.99850000000001</v>
          </cell>
          <cell r="Q10">
            <v>240.89835000000002</v>
          </cell>
          <cell r="R10">
            <v>240.9</v>
          </cell>
        </row>
        <row r="11">
          <cell r="B11">
            <v>1831649268</v>
          </cell>
          <cell r="C11" t="str">
            <v>Accordius Health at Gatesville</v>
          </cell>
          <cell r="D11" t="str">
            <v>38 Carters Road</v>
          </cell>
          <cell r="F11" t="str">
            <v>Gatesville</v>
          </cell>
          <cell r="G11" t="str">
            <v>NC</v>
          </cell>
          <cell r="H11">
            <v>27938</v>
          </cell>
          <cell r="I11" t="str">
            <v>(252) 357-2124</v>
          </cell>
          <cell r="J11">
            <v>1.3026</v>
          </cell>
          <cell r="K11">
            <v>145.07</v>
          </cell>
          <cell r="L11">
            <v>36.85</v>
          </cell>
          <cell r="M11">
            <v>16.73</v>
          </cell>
          <cell r="N11">
            <v>13.68</v>
          </cell>
          <cell r="O11">
            <v>212.33</v>
          </cell>
          <cell r="P11">
            <v>222.94650000000001</v>
          </cell>
          <cell r="Q11">
            <v>245.24115000000003</v>
          </cell>
          <cell r="R11">
            <v>245.24</v>
          </cell>
        </row>
        <row r="12">
          <cell r="B12">
            <v>1689147035</v>
          </cell>
          <cell r="C12" t="str">
            <v>Accordius Health at Greensboro</v>
          </cell>
          <cell r="D12" t="str">
            <v>1201 Carolina Street</v>
          </cell>
          <cell r="E12" t="str">
            <v/>
          </cell>
          <cell r="F12" t="str">
            <v>Greensboro</v>
          </cell>
          <cell r="G12" t="str">
            <v>NC</v>
          </cell>
          <cell r="H12" t="str">
            <v>27401-1384</v>
          </cell>
          <cell r="I12" t="str">
            <v>(336) 275-0751</v>
          </cell>
          <cell r="J12">
            <v>1.2302999999999999</v>
          </cell>
          <cell r="K12">
            <v>141.71</v>
          </cell>
          <cell r="L12">
            <v>36.85</v>
          </cell>
          <cell r="M12">
            <v>10.35</v>
          </cell>
          <cell r="N12">
            <v>13.68</v>
          </cell>
          <cell r="O12">
            <v>202.59</v>
          </cell>
          <cell r="P12">
            <v>212.71950000000001</v>
          </cell>
          <cell r="Q12">
            <v>233.99145000000004</v>
          </cell>
          <cell r="R12">
            <v>233.99</v>
          </cell>
        </row>
        <row r="13">
          <cell r="B13">
            <v>1295391795</v>
          </cell>
          <cell r="C13" t="str">
            <v>Accordius Health at Hendersonville</v>
          </cell>
          <cell r="D13" t="str">
            <v>200 Heritage Way</v>
          </cell>
          <cell r="E13" t="str">
            <v/>
          </cell>
          <cell r="F13" t="str">
            <v>Hendersonville</v>
          </cell>
          <cell r="G13" t="str">
            <v>NC</v>
          </cell>
          <cell r="H13">
            <v>28739</v>
          </cell>
          <cell r="I13" t="str">
            <v>(828) 693-5849</v>
          </cell>
          <cell r="J13">
            <v>1.1818</v>
          </cell>
          <cell r="K13">
            <v>137.1</v>
          </cell>
          <cell r="L13">
            <v>36.85</v>
          </cell>
          <cell r="M13">
            <v>8.0299999999999994</v>
          </cell>
          <cell r="N13">
            <v>13.68</v>
          </cell>
          <cell r="O13">
            <v>195.66</v>
          </cell>
          <cell r="P13">
            <v>205.44300000000001</v>
          </cell>
          <cell r="Q13">
            <v>225.98730000000003</v>
          </cell>
          <cell r="R13">
            <v>225.99</v>
          </cell>
        </row>
        <row r="14">
          <cell r="B14">
            <v>1598262198</v>
          </cell>
          <cell r="C14" t="str">
            <v>Accordius Health at Lexington</v>
          </cell>
          <cell r="D14" t="str">
            <v>279 Brian Center Lane</v>
          </cell>
          <cell r="E14" t="str">
            <v/>
          </cell>
          <cell r="F14" t="str">
            <v>Lexington</v>
          </cell>
          <cell r="G14" t="str">
            <v>NC</v>
          </cell>
          <cell r="H14" t="str">
            <v>27292</v>
          </cell>
          <cell r="I14" t="str">
            <v>(336) 249-7521</v>
          </cell>
          <cell r="J14">
            <v>1.4107000000000001</v>
          </cell>
          <cell r="K14">
            <v>157.54</v>
          </cell>
          <cell r="L14">
            <v>36.85</v>
          </cell>
          <cell r="M14">
            <v>20.25</v>
          </cell>
          <cell r="N14">
            <v>13.68</v>
          </cell>
          <cell r="O14">
            <v>228.32</v>
          </cell>
          <cell r="P14">
            <v>239.73599999999999</v>
          </cell>
          <cell r="Q14">
            <v>263.70960000000002</v>
          </cell>
          <cell r="R14">
            <v>263.70999999999998</v>
          </cell>
        </row>
        <row r="15">
          <cell r="B15">
            <v>1437627593</v>
          </cell>
          <cell r="C15" t="str">
            <v>Accordius Health at Midwood</v>
          </cell>
          <cell r="D15" t="str">
            <v>2727 Shamrock Drive</v>
          </cell>
          <cell r="E15" t="str">
            <v/>
          </cell>
          <cell r="F15" t="str">
            <v>Charlotte</v>
          </cell>
          <cell r="G15" t="str">
            <v>NC</v>
          </cell>
          <cell r="H15" t="str">
            <v>28205-2215</v>
          </cell>
          <cell r="I15" t="str">
            <v>(704) 563-0886</v>
          </cell>
          <cell r="J15">
            <v>1.1115999999999999</v>
          </cell>
          <cell r="K15">
            <v>132.03</v>
          </cell>
          <cell r="L15">
            <v>36.85</v>
          </cell>
          <cell r="M15">
            <v>17.36</v>
          </cell>
          <cell r="N15">
            <v>13.68</v>
          </cell>
          <cell r="O15">
            <v>199.92</v>
          </cell>
          <cell r="P15">
            <v>209.916</v>
          </cell>
          <cell r="Q15">
            <v>230.9076</v>
          </cell>
          <cell r="R15">
            <v>230.91</v>
          </cell>
        </row>
        <row r="16">
          <cell r="B16">
            <v>1598233645</v>
          </cell>
          <cell r="C16" t="str">
            <v>Accordius Health at Monroe</v>
          </cell>
          <cell r="D16" t="str">
            <v>204 Old Highway 74 East</v>
          </cell>
          <cell r="E16" t="str">
            <v/>
          </cell>
          <cell r="F16" t="str">
            <v>Monroe</v>
          </cell>
          <cell r="G16" t="str">
            <v>NC</v>
          </cell>
          <cell r="H16" t="str">
            <v>28112</v>
          </cell>
          <cell r="I16" t="str">
            <v>(704) 283-3066</v>
          </cell>
          <cell r="J16">
            <v>1.2234</v>
          </cell>
          <cell r="K16">
            <v>140.86000000000001</v>
          </cell>
          <cell r="L16">
            <v>36.85</v>
          </cell>
          <cell r="M16">
            <v>25.41</v>
          </cell>
          <cell r="N16">
            <v>13.68</v>
          </cell>
          <cell r="O16">
            <v>216.8</v>
          </cell>
          <cell r="P16">
            <v>227.64000000000001</v>
          </cell>
          <cell r="Q16">
            <v>250.40400000000002</v>
          </cell>
          <cell r="R16">
            <v>250.4</v>
          </cell>
        </row>
        <row r="17">
          <cell r="B17">
            <v>1659849701</v>
          </cell>
          <cell r="C17" t="str">
            <v>Accordius Health at Mooresville</v>
          </cell>
          <cell r="D17" t="str">
            <v>752 East Center Avenue</v>
          </cell>
          <cell r="E17" t="str">
            <v/>
          </cell>
          <cell r="F17" t="str">
            <v>Mooresville</v>
          </cell>
          <cell r="G17" t="str">
            <v>NC</v>
          </cell>
          <cell r="H17" t="str">
            <v>28115-2568</v>
          </cell>
          <cell r="I17" t="str">
            <v>(704) 663-3448</v>
          </cell>
          <cell r="J17">
            <v>1.327</v>
          </cell>
          <cell r="K17">
            <v>151.47999999999999</v>
          </cell>
          <cell r="L17">
            <v>36.85</v>
          </cell>
          <cell r="M17">
            <v>14.09</v>
          </cell>
          <cell r="N17">
            <v>13.68</v>
          </cell>
          <cell r="O17">
            <v>216.1</v>
          </cell>
          <cell r="P17">
            <v>226.905</v>
          </cell>
          <cell r="Q17">
            <v>249.59550000000002</v>
          </cell>
          <cell r="R17">
            <v>249.6</v>
          </cell>
        </row>
        <row r="18">
          <cell r="B18">
            <v>1770149270</v>
          </cell>
          <cell r="C18" t="str">
            <v>Accordius Health at Rose Manor</v>
          </cell>
          <cell r="D18" t="str">
            <v>4230 North Roxboro Road</v>
          </cell>
          <cell r="E18" t="str">
            <v/>
          </cell>
          <cell r="F18" t="str">
            <v>Durham</v>
          </cell>
          <cell r="G18" t="str">
            <v>NC</v>
          </cell>
          <cell r="H18" t="str">
            <v>27704-1987</v>
          </cell>
          <cell r="I18" t="str">
            <v>(919) 477-9805</v>
          </cell>
          <cell r="J18">
            <v>1.3157000000000001</v>
          </cell>
          <cell r="K18">
            <v>146.66</v>
          </cell>
          <cell r="L18">
            <v>36.85</v>
          </cell>
          <cell r="M18">
            <v>20.3</v>
          </cell>
          <cell r="N18">
            <v>13.68</v>
          </cell>
          <cell r="O18">
            <v>217.49</v>
          </cell>
          <cell r="P18">
            <v>228.36450000000002</v>
          </cell>
          <cell r="Q18">
            <v>251.20095000000003</v>
          </cell>
          <cell r="R18">
            <v>251.2</v>
          </cell>
        </row>
        <row r="19">
          <cell r="B19">
            <v>1699310839</v>
          </cell>
          <cell r="C19" t="str">
            <v>Accordius Health at Rutherfordton</v>
          </cell>
          <cell r="D19" t="str">
            <v>188 Oscar Justice Rd.</v>
          </cell>
          <cell r="E19" t="str">
            <v/>
          </cell>
          <cell r="F19" t="str">
            <v>Rutherfordton</v>
          </cell>
          <cell r="G19" t="str">
            <v>NC</v>
          </cell>
          <cell r="H19" t="str">
            <v>28139-0039</v>
          </cell>
          <cell r="I19" t="str">
            <v>(828) 286-9001</v>
          </cell>
          <cell r="J19">
            <v>1.2963</v>
          </cell>
          <cell r="K19">
            <v>147.84</v>
          </cell>
          <cell r="L19">
            <v>36.85</v>
          </cell>
          <cell r="M19">
            <v>18.25</v>
          </cell>
          <cell r="N19">
            <v>13.68</v>
          </cell>
          <cell r="O19">
            <v>216.62</v>
          </cell>
          <cell r="P19">
            <v>227.45100000000002</v>
          </cell>
          <cell r="Q19">
            <v>250.19610000000006</v>
          </cell>
          <cell r="R19">
            <v>250.2</v>
          </cell>
        </row>
        <row r="20">
          <cell r="B20">
            <v>1932606530</v>
          </cell>
          <cell r="C20" t="str">
            <v>ACCORDIUS HEALTH AT SALISBURY</v>
          </cell>
          <cell r="D20" t="str">
            <v>635 Statesville Boulevard</v>
          </cell>
          <cell r="E20" t="str">
            <v/>
          </cell>
          <cell r="F20" t="str">
            <v>Salisbury</v>
          </cell>
          <cell r="G20" t="str">
            <v>NC</v>
          </cell>
          <cell r="H20" t="str">
            <v>28144-2105</v>
          </cell>
          <cell r="I20" t="str">
            <v>(704) 633-7390</v>
          </cell>
          <cell r="J20">
            <v>1.0490999999999999</v>
          </cell>
          <cell r="K20">
            <v>127.07</v>
          </cell>
          <cell r="L20">
            <v>36.85</v>
          </cell>
          <cell r="M20">
            <v>10.1</v>
          </cell>
          <cell r="N20">
            <v>7.18</v>
          </cell>
          <cell r="O20">
            <v>181.2</v>
          </cell>
          <cell r="P20">
            <v>190.26</v>
          </cell>
          <cell r="Q20">
            <v>209.286</v>
          </cell>
          <cell r="R20">
            <v>209.29</v>
          </cell>
        </row>
        <row r="21">
          <cell r="B21">
            <v>1528505757</v>
          </cell>
          <cell r="C21" t="str">
            <v>Accordius Health at Scotland Manor</v>
          </cell>
          <cell r="D21" t="str">
            <v>920 Junior High School Road</v>
          </cell>
          <cell r="E21" t="str">
            <v>P O Box 450</v>
          </cell>
          <cell r="F21" t="str">
            <v>Scotland Neck</v>
          </cell>
          <cell r="G21" t="str">
            <v>NC</v>
          </cell>
          <cell r="H21" t="str">
            <v>27874-0450</v>
          </cell>
          <cell r="I21" t="str">
            <v>(252) 826-5146</v>
          </cell>
          <cell r="J21">
            <v>1.2663</v>
          </cell>
          <cell r="K21">
            <v>142.85</v>
          </cell>
          <cell r="L21">
            <v>36.85</v>
          </cell>
          <cell r="M21">
            <v>16.22</v>
          </cell>
          <cell r="N21">
            <v>13.68</v>
          </cell>
          <cell r="O21">
            <v>209.6</v>
          </cell>
          <cell r="P21">
            <v>220.08</v>
          </cell>
          <cell r="Q21">
            <v>242.08800000000002</v>
          </cell>
          <cell r="R21">
            <v>242.09</v>
          </cell>
        </row>
        <row r="22">
          <cell r="B22">
            <v>1972071033</v>
          </cell>
          <cell r="C22" t="str">
            <v>Accordius Health at Statesville</v>
          </cell>
          <cell r="D22" t="str">
            <v>520 Valley Street</v>
          </cell>
          <cell r="E22" t="str">
            <v/>
          </cell>
          <cell r="F22" t="str">
            <v>Statesville</v>
          </cell>
          <cell r="G22" t="str">
            <v>NC</v>
          </cell>
          <cell r="H22" t="str">
            <v>28677-7935</v>
          </cell>
          <cell r="I22" t="str">
            <v>(704) 873-0517</v>
          </cell>
          <cell r="J22">
            <v>1.1955</v>
          </cell>
          <cell r="K22">
            <v>138.97</v>
          </cell>
          <cell r="L22">
            <v>36.85</v>
          </cell>
          <cell r="M22">
            <v>10.53</v>
          </cell>
          <cell r="N22">
            <v>13.68</v>
          </cell>
          <cell r="O22">
            <v>200.03</v>
          </cell>
          <cell r="P22">
            <v>210.03150000000002</v>
          </cell>
          <cell r="Q22">
            <v>231.03465000000006</v>
          </cell>
          <cell r="R22">
            <v>231.03</v>
          </cell>
        </row>
        <row r="23">
          <cell r="B23">
            <v>1841840378</v>
          </cell>
          <cell r="C23" t="str">
            <v>ACCORDIUS HEALTH AT WILKESBORO</v>
          </cell>
          <cell r="D23" t="str">
            <v>1000 College Street</v>
          </cell>
          <cell r="E23" t="str">
            <v/>
          </cell>
          <cell r="F23" t="str">
            <v>Wilkesboro</v>
          </cell>
          <cell r="G23" t="str">
            <v>NC</v>
          </cell>
          <cell r="H23" t="str">
            <v>28697-2799</v>
          </cell>
          <cell r="I23" t="str">
            <v>(336) 838-4141</v>
          </cell>
          <cell r="J23">
            <v>1.2383999999999999</v>
          </cell>
          <cell r="K23">
            <v>140.53</v>
          </cell>
          <cell r="L23">
            <v>36.85</v>
          </cell>
          <cell r="M23">
            <v>7.12</v>
          </cell>
          <cell r="N23">
            <v>13.68</v>
          </cell>
          <cell r="O23">
            <v>198.18</v>
          </cell>
          <cell r="P23">
            <v>208.08900000000003</v>
          </cell>
          <cell r="Q23">
            <v>228.89790000000005</v>
          </cell>
          <cell r="R23">
            <v>228.9</v>
          </cell>
        </row>
        <row r="24">
          <cell r="B24">
            <v>1245737840</v>
          </cell>
          <cell r="C24" t="str">
            <v>Accordius Health at Wilmington</v>
          </cell>
          <cell r="D24" t="str">
            <v>820 Wellington Avenue</v>
          </cell>
          <cell r="E24" t="str">
            <v/>
          </cell>
          <cell r="F24" t="str">
            <v>Wilmington</v>
          </cell>
          <cell r="G24" t="str">
            <v>NC</v>
          </cell>
          <cell r="H24" t="str">
            <v>28401-7618</v>
          </cell>
          <cell r="I24" t="str">
            <v>(910) 343-0425</v>
          </cell>
          <cell r="J24">
            <v>1.3065</v>
          </cell>
          <cell r="K24">
            <v>146.44999999999999</v>
          </cell>
          <cell r="L24">
            <v>36.85</v>
          </cell>
          <cell r="M24">
            <v>23.58</v>
          </cell>
          <cell r="N24">
            <v>13.68</v>
          </cell>
          <cell r="O24">
            <v>220.56</v>
          </cell>
          <cell r="P24">
            <v>231.58800000000002</v>
          </cell>
          <cell r="Q24">
            <v>254.74680000000004</v>
          </cell>
          <cell r="R24">
            <v>254.75</v>
          </cell>
        </row>
        <row r="25">
          <cell r="B25">
            <v>1760032296</v>
          </cell>
          <cell r="C25" t="str">
            <v>ACCORDIUS HEALTH AT WILSON</v>
          </cell>
          <cell r="D25" t="str">
            <v>1804 Forest Hills Road</v>
          </cell>
          <cell r="E25" t="str">
            <v>P O Box 7156</v>
          </cell>
          <cell r="F25" t="str">
            <v>Wilson</v>
          </cell>
          <cell r="G25" t="str">
            <v>NC</v>
          </cell>
          <cell r="H25" t="str">
            <v>27895-7156</v>
          </cell>
          <cell r="I25" t="str">
            <v>(252) 237-8161</v>
          </cell>
          <cell r="J25">
            <v>1.3697999999999999</v>
          </cell>
          <cell r="K25">
            <v>147.79</v>
          </cell>
          <cell r="L25">
            <v>36.85</v>
          </cell>
          <cell r="M25">
            <v>6.31</v>
          </cell>
          <cell r="N25">
            <v>13.68</v>
          </cell>
          <cell r="O25">
            <v>204.63</v>
          </cell>
          <cell r="P25">
            <v>214.86150000000001</v>
          </cell>
          <cell r="Q25">
            <v>236.34765000000002</v>
          </cell>
          <cell r="R25">
            <v>236.35</v>
          </cell>
        </row>
        <row r="26">
          <cell r="B26">
            <v>1205357878</v>
          </cell>
          <cell r="C26" t="str">
            <v>Accordius Health at Winston-Salem</v>
          </cell>
          <cell r="D26" t="str">
            <v>4911 Brian Center Lane</v>
          </cell>
          <cell r="E26" t="str">
            <v/>
          </cell>
          <cell r="F26" t="str">
            <v>Winston-Salem</v>
          </cell>
          <cell r="G26" t="str">
            <v>NC</v>
          </cell>
          <cell r="H26" t="str">
            <v>27106-6423</v>
          </cell>
          <cell r="I26" t="str">
            <v>(336) 744-5674</v>
          </cell>
          <cell r="J26">
            <v>1.3604000000000001</v>
          </cell>
          <cell r="K26">
            <v>146.09</v>
          </cell>
          <cell r="L26">
            <v>36.85</v>
          </cell>
          <cell r="M26">
            <v>22.96</v>
          </cell>
          <cell r="N26">
            <v>13.68</v>
          </cell>
          <cell r="O26">
            <v>219.58</v>
          </cell>
          <cell r="P26">
            <v>230.55900000000003</v>
          </cell>
          <cell r="Q26">
            <v>253.61490000000006</v>
          </cell>
          <cell r="R26">
            <v>253.61</v>
          </cell>
        </row>
        <row r="27">
          <cell r="B27">
            <v>1578059085</v>
          </cell>
          <cell r="C27" t="str">
            <v>Accordius Heath at Asheville</v>
          </cell>
          <cell r="D27" t="str">
            <v>500 Beaverdam Road</v>
          </cell>
          <cell r="E27" t="str">
            <v/>
          </cell>
          <cell r="F27" t="str">
            <v>Asheville</v>
          </cell>
          <cell r="G27" t="str">
            <v>NC</v>
          </cell>
          <cell r="H27" t="str">
            <v>28804-1806</v>
          </cell>
          <cell r="I27" t="str">
            <v>(828) 254-8833</v>
          </cell>
          <cell r="J27">
            <v>1.1780999999999999</v>
          </cell>
          <cell r="K27">
            <v>136.47</v>
          </cell>
          <cell r="L27">
            <v>36.85</v>
          </cell>
          <cell r="M27">
            <v>12.37</v>
          </cell>
          <cell r="N27">
            <v>13.68</v>
          </cell>
          <cell r="O27">
            <v>199.37</v>
          </cell>
          <cell r="P27">
            <v>209.33850000000001</v>
          </cell>
          <cell r="Q27">
            <v>230.27235000000002</v>
          </cell>
          <cell r="R27">
            <v>230.27</v>
          </cell>
        </row>
        <row r="28">
          <cell r="B28">
            <v>1366552739</v>
          </cell>
          <cell r="C28" t="str">
            <v>Adams Farm and Living Rehab</v>
          </cell>
          <cell r="D28" t="str">
            <v>5100 MacKay Road</v>
          </cell>
          <cell r="F28" t="str">
            <v>Jamestown</v>
          </cell>
          <cell r="G28" t="str">
            <v>NC</v>
          </cell>
          <cell r="H28">
            <v>27282</v>
          </cell>
          <cell r="I28" t="str">
            <v>336-855-5596</v>
          </cell>
          <cell r="J28">
            <v>1.2369000000000001</v>
          </cell>
          <cell r="K28">
            <v>141.61000000000001</v>
          </cell>
          <cell r="L28">
            <v>36.85</v>
          </cell>
          <cell r="M28">
            <v>14.2</v>
          </cell>
          <cell r="N28">
            <v>13.68</v>
          </cell>
          <cell r="O28">
            <v>206.34</v>
          </cell>
          <cell r="P28">
            <v>216.65700000000001</v>
          </cell>
          <cell r="Q28">
            <v>238.32270000000003</v>
          </cell>
          <cell r="R28">
            <v>238.32</v>
          </cell>
        </row>
        <row r="29">
          <cell r="B29">
            <v>1689767410</v>
          </cell>
          <cell r="C29" t="str">
            <v>Alamance Health Care Center</v>
          </cell>
          <cell r="D29" t="str">
            <v>1987 Hilton Road</v>
          </cell>
          <cell r="E29" t="str">
            <v/>
          </cell>
          <cell r="F29" t="str">
            <v>Burlington</v>
          </cell>
          <cell r="G29" t="str">
            <v>NC</v>
          </cell>
          <cell r="H29" t="str">
            <v>27215</v>
          </cell>
          <cell r="I29" t="str">
            <v>(336) 226-0848</v>
          </cell>
          <cell r="J29">
            <v>1.0087999999999999</v>
          </cell>
          <cell r="K29">
            <v>123.76</v>
          </cell>
          <cell r="L29">
            <v>36.85</v>
          </cell>
          <cell r="M29">
            <v>16.010000000000002</v>
          </cell>
          <cell r="N29">
            <v>7.18</v>
          </cell>
          <cell r="O29">
            <v>183.8</v>
          </cell>
          <cell r="P29">
            <v>192.99</v>
          </cell>
          <cell r="Q29">
            <v>212.28900000000002</v>
          </cell>
          <cell r="R29">
            <v>212.29</v>
          </cell>
        </row>
        <row r="30">
          <cell r="B30">
            <v>1245337880</v>
          </cell>
          <cell r="C30" t="str">
            <v>Alexandria Place</v>
          </cell>
          <cell r="D30" t="str">
            <v>1770 Oak Hollow Road</v>
          </cell>
          <cell r="E30" t="str">
            <v/>
          </cell>
          <cell r="F30" t="str">
            <v>Gastonia</v>
          </cell>
          <cell r="G30" t="str">
            <v>NC</v>
          </cell>
          <cell r="H30" t="str">
            <v>28054-1749</v>
          </cell>
          <cell r="I30" t="str">
            <v>(704) 853-8175</v>
          </cell>
          <cell r="J30">
            <v>1.3368</v>
          </cell>
          <cell r="K30">
            <v>150.33000000000001</v>
          </cell>
          <cell r="L30">
            <v>36.85</v>
          </cell>
          <cell r="M30">
            <v>12.44</v>
          </cell>
          <cell r="N30">
            <v>13.68</v>
          </cell>
          <cell r="O30">
            <v>213.3</v>
          </cell>
          <cell r="P30">
            <v>223.96500000000003</v>
          </cell>
          <cell r="Q30">
            <v>246.36150000000006</v>
          </cell>
          <cell r="R30">
            <v>246.36</v>
          </cell>
        </row>
        <row r="31">
          <cell r="B31">
            <v>1639122328</v>
          </cell>
          <cell r="C31" t="str">
            <v>Alleghany Care and Rehabilitation Center</v>
          </cell>
          <cell r="D31" t="str">
            <v>179 Combs Street</v>
          </cell>
          <cell r="E31" t="str">
            <v/>
          </cell>
          <cell r="F31" t="str">
            <v>Sparta</v>
          </cell>
          <cell r="G31" t="str">
            <v>NC</v>
          </cell>
          <cell r="H31" t="str">
            <v>28675-9472</v>
          </cell>
          <cell r="I31" t="str">
            <v>(910) 372-2441</v>
          </cell>
          <cell r="J31">
            <v>0.99760000000000004</v>
          </cell>
          <cell r="K31">
            <v>122.85</v>
          </cell>
          <cell r="L31">
            <v>36.85</v>
          </cell>
          <cell r="M31">
            <v>8.48</v>
          </cell>
          <cell r="N31">
            <v>13.68</v>
          </cell>
          <cell r="O31">
            <v>181.86</v>
          </cell>
          <cell r="P31">
            <v>190.95300000000003</v>
          </cell>
          <cell r="Q31">
            <v>210.04830000000004</v>
          </cell>
          <cell r="R31">
            <v>210.05</v>
          </cell>
        </row>
        <row r="32">
          <cell r="B32">
            <v>1023671765</v>
          </cell>
          <cell r="C32" t="str">
            <v>Alpine Health and Rehab</v>
          </cell>
          <cell r="D32" t="str">
            <v>230 East Presnell Street</v>
          </cell>
          <cell r="F32" t="str">
            <v>Asheboro</v>
          </cell>
          <cell r="G32" t="str">
            <v>NC</v>
          </cell>
          <cell r="H32">
            <v>27203</v>
          </cell>
          <cell r="I32" t="str">
            <v>(336) 629-1447</v>
          </cell>
          <cell r="J32">
            <v>1.33</v>
          </cell>
          <cell r="K32">
            <v>149.25</v>
          </cell>
          <cell r="L32">
            <v>36.85</v>
          </cell>
          <cell r="M32">
            <v>8.19</v>
          </cell>
          <cell r="N32">
            <v>13.68</v>
          </cell>
          <cell r="O32">
            <v>207.97</v>
          </cell>
          <cell r="P32">
            <v>218.36850000000001</v>
          </cell>
          <cell r="Q32">
            <v>240.20535000000004</v>
          </cell>
          <cell r="R32">
            <v>240.21</v>
          </cell>
        </row>
        <row r="33">
          <cell r="B33">
            <v>1962509505</v>
          </cell>
          <cell r="C33" t="str">
            <v>Alston Brook</v>
          </cell>
          <cell r="D33" t="str">
            <v>4748 Old Salisbury Road</v>
          </cell>
          <cell r="F33" t="str">
            <v>Lexington</v>
          </cell>
          <cell r="G33" t="str">
            <v>NC</v>
          </cell>
          <cell r="H33">
            <v>27292</v>
          </cell>
          <cell r="I33" t="str">
            <v>(336) 956-1132</v>
          </cell>
          <cell r="J33">
            <v>1.2524</v>
          </cell>
          <cell r="K33">
            <v>142.27000000000001</v>
          </cell>
          <cell r="L33">
            <v>36.85</v>
          </cell>
          <cell r="M33">
            <v>20.74</v>
          </cell>
          <cell r="N33">
            <v>13.68</v>
          </cell>
          <cell r="O33">
            <v>213.54</v>
          </cell>
          <cell r="P33">
            <v>224.21700000000001</v>
          </cell>
          <cell r="Q33">
            <v>246.63870000000003</v>
          </cell>
          <cell r="R33">
            <v>246.64</v>
          </cell>
        </row>
        <row r="34">
          <cell r="B34">
            <v>1487060893</v>
          </cell>
          <cell r="C34" t="str">
            <v>Anson Health and Rehabilitation, LLC</v>
          </cell>
          <cell r="D34" t="str">
            <v>405 S Green Street</v>
          </cell>
          <cell r="E34" t="str">
            <v>Attn: Doris Pegues</v>
          </cell>
          <cell r="F34" t="str">
            <v>Wadesboro</v>
          </cell>
          <cell r="G34" t="str">
            <v>NC</v>
          </cell>
          <cell r="H34">
            <v>28170</v>
          </cell>
          <cell r="I34" t="str">
            <v>(704) 695-3402</v>
          </cell>
          <cell r="J34">
            <v>1.3509</v>
          </cell>
          <cell r="K34">
            <v>157.88999999999999</v>
          </cell>
          <cell r="L34">
            <v>36.85</v>
          </cell>
          <cell r="M34">
            <v>14.47</v>
          </cell>
          <cell r="N34">
            <v>13.68</v>
          </cell>
          <cell r="O34">
            <v>222.89</v>
          </cell>
          <cell r="P34">
            <v>234.03450000000001</v>
          </cell>
          <cell r="Q34">
            <v>257.43795000000006</v>
          </cell>
          <cell r="R34">
            <v>257.44</v>
          </cell>
        </row>
        <row r="35">
          <cell r="B35">
            <v>1992998504</v>
          </cell>
          <cell r="C35" t="str">
            <v>Asbury Health and Rehabilitation Center</v>
          </cell>
          <cell r="D35" t="str">
            <v>3625 Willard Farrow Dr</v>
          </cell>
          <cell r="F35" t="str">
            <v xml:space="preserve">Charlotte </v>
          </cell>
          <cell r="G35" t="str">
            <v>NC</v>
          </cell>
          <cell r="H35" t="str">
            <v>28215-3261</v>
          </cell>
          <cell r="I35" t="str">
            <v>704-532-7000</v>
          </cell>
          <cell r="J35">
            <v>1.036</v>
          </cell>
          <cell r="K35">
            <v>126.61</v>
          </cell>
          <cell r="L35">
            <v>36.85</v>
          </cell>
          <cell r="M35">
            <v>20.48</v>
          </cell>
          <cell r="N35">
            <v>0</v>
          </cell>
          <cell r="O35">
            <v>183.94</v>
          </cell>
          <cell r="P35">
            <v>193.137</v>
          </cell>
          <cell r="Q35">
            <v>212.45070000000001</v>
          </cell>
          <cell r="R35">
            <v>212.45</v>
          </cell>
        </row>
        <row r="36">
          <cell r="B36">
            <v>1982130811</v>
          </cell>
          <cell r="C36" t="str">
            <v>Ashton Health and Rehabilitation</v>
          </cell>
          <cell r="D36" t="str">
            <v>5533 Burlington Road</v>
          </cell>
          <cell r="F36" t="str">
            <v>McLeansville</v>
          </cell>
          <cell r="G36" t="str">
            <v>NC</v>
          </cell>
          <cell r="H36" t="str">
            <v>27301-9622</v>
          </cell>
          <cell r="I36" t="str">
            <v xml:space="preserve">(919) 218-2302 </v>
          </cell>
          <cell r="J36">
            <v>1.4502999999999999</v>
          </cell>
          <cell r="K36">
            <v>157.54</v>
          </cell>
          <cell r="L36">
            <v>36.85</v>
          </cell>
          <cell r="M36">
            <v>20.41</v>
          </cell>
          <cell r="N36">
            <v>13.68</v>
          </cell>
          <cell r="O36">
            <v>228.48</v>
          </cell>
          <cell r="P36">
            <v>239.904</v>
          </cell>
          <cell r="Q36">
            <v>263.89440000000002</v>
          </cell>
          <cell r="R36">
            <v>263.89</v>
          </cell>
        </row>
        <row r="37">
          <cell r="B37">
            <v>1194722629</v>
          </cell>
          <cell r="C37" t="str">
            <v>Aston Park Health Care, Inc.</v>
          </cell>
          <cell r="D37" t="str">
            <v>380 Brevard Road</v>
          </cell>
          <cell r="E37" t="str">
            <v/>
          </cell>
          <cell r="F37" t="str">
            <v>Asheville</v>
          </cell>
          <cell r="G37" t="str">
            <v>NC</v>
          </cell>
          <cell r="H37" t="str">
            <v>28806-9354</v>
          </cell>
          <cell r="I37" t="str">
            <v>(828) 253-4437</v>
          </cell>
          <cell r="J37">
            <v>1.2101999999999999</v>
          </cell>
          <cell r="K37">
            <v>141.38</v>
          </cell>
          <cell r="L37">
            <v>36.85</v>
          </cell>
          <cell r="M37">
            <v>28.96</v>
          </cell>
          <cell r="N37">
            <v>13.68</v>
          </cell>
          <cell r="O37">
            <v>220.87</v>
          </cell>
          <cell r="P37">
            <v>231.91350000000003</v>
          </cell>
          <cell r="Q37">
            <v>255.10485000000006</v>
          </cell>
          <cell r="R37">
            <v>255.1</v>
          </cell>
        </row>
        <row r="38">
          <cell r="B38">
            <v>1255878245</v>
          </cell>
          <cell r="C38" t="str">
            <v>Autumn Care Of Biscoe</v>
          </cell>
          <cell r="D38" t="str">
            <v>401 Lambert Road</v>
          </cell>
          <cell r="E38" t="str">
            <v>P O Box 708</v>
          </cell>
          <cell r="F38" t="str">
            <v>Biscoe</v>
          </cell>
          <cell r="G38" t="str">
            <v>NC</v>
          </cell>
          <cell r="H38" t="str">
            <v>27209-0708</v>
          </cell>
          <cell r="I38" t="str">
            <v>(910) 428-2117</v>
          </cell>
          <cell r="J38">
            <v>1.1692</v>
          </cell>
          <cell r="K38">
            <v>136.29</v>
          </cell>
          <cell r="L38">
            <v>36.85</v>
          </cell>
          <cell r="M38">
            <v>10.97</v>
          </cell>
          <cell r="N38">
            <v>13.68</v>
          </cell>
          <cell r="O38">
            <v>197.79</v>
          </cell>
          <cell r="P38">
            <v>207.67949999999999</v>
          </cell>
          <cell r="Q38">
            <v>228.44745</v>
          </cell>
          <cell r="R38">
            <v>228.45</v>
          </cell>
        </row>
        <row r="39">
          <cell r="B39">
            <v>1376932889</v>
          </cell>
          <cell r="C39" t="str">
            <v>Autumn Care of Cornelius</v>
          </cell>
          <cell r="D39" t="str">
            <v>19530 Mt Zion Pkwy</v>
          </cell>
          <cell r="F39" t="str">
            <v>Cornelius</v>
          </cell>
          <cell r="G39" t="str">
            <v>NC</v>
          </cell>
          <cell r="H39">
            <v>28031</v>
          </cell>
          <cell r="I39" t="str">
            <v>704-997-2970</v>
          </cell>
          <cell r="J39">
            <v>1.1133999999999999</v>
          </cell>
          <cell r="K39">
            <v>132.38999999999999</v>
          </cell>
          <cell r="L39">
            <v>36.85</v>
          </cell>
          <cell r="M39">
            <v>33.53</v>
          </cell>
          <cell r="N39">
            <v>13.68</v>
          </cell>
          <cell r="O39">
            <v>216.45</v>
          </cell>
          <cell r="P39">
            <v>227.27250000000001</v>
          </cell>
          <cell r="Q39">
            <v>249.99975000000003</v>
          </cell>
          <cell r="R39">
            <v>250</v>
          </cell>
        </row>
        <row r="40">
          <cell r="B40">
            <v>1275519506</v>
          </cell>
          <cell r="C40" t="str">
            <v>Autumn Care Of Drexel</v>
          </cell>
          <cell r="D40" t="str">
            <v>307 Oakland Avenue</v>
          </cell>
          <cell r="F40" t="str">
            <v>Morganton</v>
          </cell>
          <cell r="G40" t="str">
            <v>NC</v>
          </cell>
          <cell r="H40">
            <v>28655</v>
          </cell>
          <cell r="I40" t="str">
            <v>(828) 433-6180</v>
          </cell>
          <cell r="J40">
            <v>1.298</v>
          </cell>
          <cell r="K40">
            <v>145.86000000000001</v>
          </cell>
          <cell r="L40">
            <v>36.85</v>
          </cell>
          <cell r="M40">
            <v>9.94</v>
          </cell>
          <cell r="N40">
            <v>13.68</v>
          </cell>
          <cell r="O40">
            <v>206.33</v>
          </cell>
          <cell r="P40">
            <v>216.64650000000003</v>
          </cell>
          <cell r="Q40">
            <v>238.31115000000005</v>
          </cell>
          <cell r="R40">
            <v>238.31</v>
          </cell>
        </row>
        <row r="41">
          <cell r="B41">
            <v>1114463932</v>
          </cell>
          <cell r="C41" t="str">
            <v>Autumn Care of Fayetteville</v>
          </cell>
          <cell r="D41" t="str">
            <v>1401 71st School Rd</v>
          </cell>
          <cell r="F41" t="str">
            <v>Fayatteville</v>
          </cell>
          <cell r="G41" t="str">
            <v>NC</v>
          </cell>
          <cell r="H41" t="str">
            <v>28314-2814</v>
          </cell>
          <cell r="I41" t="str">
            <v xml:space="preserve">(910) 867-4960 </v>
          </cell>
          <cell r="J41">
            <v>1.1186</v>
          </cell>
          <cell r="K41">
            <v>132.77000000000001</v>
          </cell>
          <cell r="L41">
            <v>36.85</v>
          </cell>
          <cell r="M41">
            <v>30.2</v>
          </cell>
          <cell r="N41">
            <v>13.68</v>
          </cell>
          <cell r="O41">
            <v>213.5</v>
          </cell>
          <cell r="P41">
            <v>224.17500000000001</v>
          </cell>
          <cell r="Q41">
            <v>246.59250000000003</v>
          </cell>
          <cell r="R41">
            <v>246.59</v>
          </cell>
        </row>
        <row r="42">
          <cell r="B42">
            <v>1609852375</v>
          </cell>
          <cell r="C42" t="str">
            <v>Autumn Care Of Marion</v>
          </cell>
          <cell r="D42" t="str">
            <v>1264 Airport Road</v>
          </cell>
          <cell r="E42" t="str">
            <v>P O Box 339</v>
          </cell>
          <cell r="F42" t="str">
            <v>Marion</v>
          </cell>
          <cell r="G42" t="str">
            <v>NC</v>
          </cell>
          <cell r="H42" t="str">
            <v>28752</v>
          </cell>
          <cell r="I42" t="str">
            <v>(704) 652-6701</v>
          </cell>
          <cell r="J42">
            <v>1.1604000000000001</v>
          </cell>
          <cell r="K42">
            <v>135.4</v>
          </cell>
          <cell r="L42">
            <v>36.85</v>
          </cell>
          <cell r="M42">
            <v>8</v>
          </cell>
          <cell r="N42">
            <v>13.68</v>
          </cell>
          <cell r="O42">
            <v>193.93</v>
          </cell>
          <cell r="P42">
            <v>203.62650000000002</v>
          </cell>
          <cell r="Q42">
            <v>223.98915000000005</v>
          </cell>
          <cell r="R42">
            <v>223.99</v>
          </cell>
        </row>
        <row r="43">
          <cell r="B43">
            <v>1093791337</v>
          </cell>
          <cell r="C43" t="str">
            <v>Autumn Care Of Marshville</v>
          </cell>
          <cell r="D43" t="str">
            <v>311 West Phifer Street</v>
          </cell>
          <cell r="E43" t="str">
            <v>P O Box 608</v>
          </cell>
          <cell r="F43" t="str">
            <v>Marshville</v>
          </cell>
          <cell r="G43" t="str">
            <v>NC</v>
          </cell>
          <cell r="H43" t="str">
            <v>28103</v>
          </cell>
          <cell r="I43" t="str">
            <v>(704) 624-6643</v>
          </cell>
          <cell r="J43">
            <v>1.1044</v>
          </cell>
          <cell r="K43">
            <v>131.38</v>
          </cell>
          <cell r="L43">
            <v>36.85</v>
          </cell>
          <cell r="M43">
            <v>21.49</v>
          </cell>
          <cell r="N43">
            <v>13.68</v>
          </cell>
          <cell r="O43">
            <v>203.4</v>
          </cell>
          <cell r="P43">
            <v>213.57000000000002</v>
          </cell>
          <cell r="Q43">
            <v>234.92700000000005</v>
          </cell>
          <cell r="R43">
            <v>234.93</v>
          </cell>
        </row>
        <row r="44">
          <cell r="B44">
            <v>1073599635</v>
          </cell>
          <cell r="C44" t="str">
            <v>Autumn Care Of Myrtle Grove</v>
          </cell>
          <cell r="D44" t="str">
            <v>5725 Carolina Beach Rd.</v>
          </cell>
          <cell r="F44" t="str">
            <v>Wilmington</v>
          </cell>
          <cell r="G44" t="str">
            <v>NC</v>
          </cell>
          <cell r="H44" t="str">
            <v>28408-5865</v>
          </cell>
          <cell r="I44" t="str">
            <v>(910) 792-1455</v>
          </cell>
          <cell r="J44">
            <v>1.0008999999999999</v>
          </cell>
          <cell r="K44">
            <v>123.09</v>
          </cell>
          <cell r="L44">
            <v>36.85</v>
          </cell>
          <cell r="M44">
            <v>24.53</v>
          </cell>
          <cell r="N44">
            <v>13.68</v>
          </cell>
          <cell r="O44">
            <v>198.15</v>
          </cell>
          <cell r="P44">
            <v>208.0575</v>
          </cell>
          <cell r="Q44">
            <v>228.86325000000002</v>
          </cell>
          <cell r="R44">
            <v>228.86</v>
          </cell>
        </row>
        <row r="45">
          <cell r="B45">
            <v>1053396788</v>
          </cell>
          <cell r="C45" t="str">
            <v>Autumn Care Of Nash</v>
          </cell>
          <cell r="D45" t="str">
            <v>1210 Eastern Avenue</v>
          </cell>
          <cell r="E45" t="str">
            <v>P.O. Box 157</v>
          </cell>
          <cell r="F45" t="str">
            <v>Nashville</v>
          </cell>
          <cell r="G45" t="str">
            <v>NC</v>
          </cell>
          <cell r="H45" t="str">
            <v>27856</v>
          </cell>
          <cell r="I45" t="str">
            <v>(252) 462-0070</v>
          </cell>
          <cell r="J45">
            <v>1.1194</v>
          </cell>
          <cell r="K45">
            <v>132.69</v>
          </cell>
          <cell r="L45">
            <v>36.85</v>
          </cell>
          <cell r="M45">
            <v>28.1</v>
          </cell>
          <cell r="N45">
            <v>13.68</v>
          </cell>
          <cell r="O45">
            <v>211.32</v>
          </cell>
          <cell r="P45">
            <v>221.886</v>
          </cell>
          <cell r="Q45">
            <v>244.0746</v>
          </cell>
          <cell r="R45">
            <v>244.07</v>
          </cell>
        </row>
        <row r="46">
          <cell r="B46">
            <v>1851377543</v>
          </cell>
          <cell r="C46" t="str">
            <v>Autumn Care Of Raeford</v>
          </cell>
          <cell r="D46" t="str">
            <v>1206 North Fulton Street</v>
          </cell>
          <cell r="E46" t="str">
            <v>P O Box 10</v>
          </cell>
          <cell r="F46" t="str">
            <v>Raeford</v>
          </cell>
          <cell r="G46" t="str">
            <v>NC</v>
          </cell>
          <cell r="H46" t="str">
            <v>28376-0010</v>
          </cell>
          <cell r="I46" t="str">
            <v>(910) 875-4280</v>
          </cell>
          <cell r="J46">
            <v>1.2107000000000001</v>
          </cell>
          <cell r="K46">
            <v>139.5</v>
          </cell>
          <cell r="L46">
            <v>36.85</v>
          </cell>
          <cell r="M46">
            <v>15.58</v>
          </cell>
          <cell r="N46">
            <v>13.68</v>
          </cell>
          <cell r="O46">
            <v>205.61</v>
          </cell>
          <cell r="P46">
            <v>215.89050000000003</v>
          </cell>
          <cell r="Q46">
            <v>237.47955000000005</v>
          </cell>
          <cell r="R46">
            <v>237.48</v>
          </cell>
        </row>
        <row r="47">
          <cell r="B47">
            <v>1508842295</v>
          </cell>
          <cell r="C47" t="str">
            <v>Autumn Care Of Salisbury</v>
          </cell>
          <cell r="D47" t="str">
            <v>1505 Bringle Ferry Road</v>
          </cell>
          <cell r="E47" t="str">
            <v>P O Box 1789</v>
          </cell>
          <cell r="F47" t="str">
            <v>Salisbury</v>
          </cell>
          <cell r="G47" t="str">
            <v>NC</v>
          </cell>
          <cell r="H47" t="str">
            <v>28144-1789</v>
          </cell>
          <cell r="I47" t="str">
            <v>(704) 627-5885</v>
          </cell>
          <cell r="J47">
            <v>1.0858000000000001</v>
          </cell>
          <cell r="K47">
            <v>129.5</v>
          </cell>
          <cell r="L47">
            <v>36.85</v>
          </cell>
          <cell r="M47">
            <v>25.4</v>
          </cell>
          <cell r="N47">
            <v>13.68</v>
          </cell>
          <cell r="O47">
            <v>205.43</v>
          </cell>
          <cell r="P47">
            <v>215.70150000000001</v>
          </cell>
          <cell r="Q47">
            <v>237.27165000000002</v>
          </cell>
          <cell r="R47">
            <v>237.27</v>
          </cell>
        </row>
        <row r="48">
          <cell r="B48">
            <v>1639155302</v>
          </cell>
          <cell r="C48" t="str">
            <v>Autumn Care Of Saluda</v>
          </cell>
          <cell r="D48" t="str">
            <v>501 Esseola Circle</v>
          </cell>
          <cell r="E48" t="str">
            <v>P O Box 488</v>
          </cell>
          <cell r="F48" t="str">
            <v>Saluda</v>
          </cell>
          <cell r="G48" t="str">
            <v>NC</v>
          </cell>
          <cell r="H48" t="str">
            <v>28773-0488</v>
          </cell>
          <cell r="I48" t="str">
            <v>(704) 749-2261</v>
          </cell>
          <cell r="J48">
            <v>1.4604999999999999</v>
          </cell>
          <cell r="K48">
            <v>159.34</v>
          </cell>
          <cell r="L48">
            <v>36.85</v>
          </cell>
          <cell r="M48">
            <v>9.65</v>
          </cell>
          <cell r="N48">
            <v>13.68</v>
          </cell>
          <cell r="O48">
            <v>219.52</v>
          </cell>
          <cell r="P48">
            <v>230.49600000000001</v>
          </cell>
          <cell r="Q48">
            <v>253.54560000000004</v>
          </cell>
          <cell r="R48">
            <v>253.55</v>
          </cell>
        </row>
        <row r="49">
          <cell r="B49">
            <v>1346226040</v>
          </cell>
          <cell r="C49" t="str">
            <v>Autumn Care Of Shallotte</v>
          </cell>
          <cell r="D49" t="str">
            <v>237 Mulberry Street</v>
          </cell>
          <cell r="E49" t="str">
            <v>P O Box 2307</v>
          </cell>
          <cell r="F49" t="str">
            <v>Shallotte</v>
          </cell>
          <cell r="G49" t="str">
            <v>NC</v>
          </cell>
          <cell r="H49" t="str">
            <v>28459-2307</v>
          </cell>
          <cell r="I49" t="str">
            <v>(910) 754-8858</v>
          </cell>
          <cell r="J49">
            <v>1.2642</v>
          </cell>
          <cell r="K49">
            <v>144.28</v>
          </cell>
          <cell r="L49">
            <v>36.85</v>
          </cell>
          <cell r="M49">
            <v>11.56</v>
          </cell>
          <cell r="N49">
            <v>13.68</v>
          </cell>
          <cell r="O49">
            <v>206.37</v>
          </cell>
          <cell r="P49">
            <v>216.6885</v>
          </cell>
          <cell r="Q49">
            <v>238.35735000000003</v>
          </cell>
          <cell r="R49">
            <v>238.36</v>
          </cell>
        </row>
        <row r="50">
          <cell r="B50">
            <v>1730722240</v>
          </cell>
          <cell r="C50" t="str">
            <v>Autumn Care Of Statesville</v>
          </cell>
          <cell r="D50" t="str">
            <v>2001 VanHaven Drive</v>
          </cell>
          <cell r="E50" t="str">
            <v>P. O. Box 6208</v>
          </cell>
          <cell r="F50" t="str">
            <v>Statesville</v>
          </cell>
          <cell r="G50" t="str">
            <v>NC</v>
          </cell>
          <cell r="H50" t="str">
            <v>28677-6208</v>
          </cell>
          <cell r="I50" t="str">
            <v>(704) 883-9700</v>
          </cell>
          <cell r="J50">
            <v>1.2802</v>
          </cell>
          <cell r="K50">
            <v>144.47</v>
          </cell>
          <cell r="L50">
            <v>36.85</v>
          </cell>
          <cell r="M50">
            <v>25.14</v>
          </cell>
          <cell r="N50">
            <v>13.68</v>
          </cell>
          <cell r="O50">
            <v>220.14</v>
          </cell>
          <cell r="P50">
            <v>231.14699999999999</v>
          </cell>
          <cell r="Q50">
            <v>254.26170000000002</v>
          </cell>
          <cell r="R50">
            <v>254.26</v>
          </cell>
        </row>
        <row r="51">
          <cell r="B51">
            <v>1528044294</v>
          </cell>
          <cell r="C51" t="str">
            <v>Autumn Care Of Waynesville</v>
          </cell>
          <cell r="D51" t="str">
            <v>360 Old Balsam Rd., P.O. Box 330</v>
          </cell>
          <cell r="E51" t="str">
            <v/>
          </cell>
          <cell r="F51" t="str">
            <v>Waynesville</v>
          </cell>
          <cell r="G51" t="str">
            <v>NC</v>
          </cell>
          <cell r="H51" t="str">
            <v>28786</v>
          </cell>
          <cell r="I51" t="str">
            <v>(704) 456-7381</v>
          </cell>
          <cell r="J51">
            <v>1.3056000000000001</v>
          </cell>
          <cell r="K51">
            <v>148.34</v>
          </cell>
          <cell r="L51">
            <v>36.85</v>
          </cell>
          <cell r="M51">
            <v>16.920000000000002</v>
          </cell>
          <cell r="N51">
            <v>13.68</v>
          </cell>
          <cell r="O51">
            <v>215.79</v>
          </cell>
          <cell r="P51">
            <v>226.5795</v>
          </cell>
          <cell r="Q51">
            <v>249.23745000000002</v>
          </cell>
          <cell r="R51">
            <v>249.24</v>
          </cell>
        </row>
        <row r="52">
          <cell r="B52">
            <v>1356372650</v>
          </cell>
          <cell r="C52" t="str">
            <v>Ayden Court Nursing and Rehabilitation Center</v>
          </cell>
          <cell r="D52" t="str">
            <v>128 Snow Hill Rd.</v>
          </cell>
          <cell r="E52" t="str">
            <v/>
          </cell>
          <cell r="F52" t="str">
            <v>Ayden</v>
          </cell>
          <cell r="G52" t="str">
            <v>NC</v>
          </cell>
          <cell r="H52" t="str">
            <v>28513-0128</v>
          </cell>
          <cell r="I52" t="str">
            <v>(252) 746-8223</v>
          </cell>
          <cell r="J52">
            <v>1.3479000000000001</v>
          </cell>
          <cell r="K52">
            <v>147.03</v>
          </cell>
          <cell r="L52">
            <v>36.85</v>
          </cell>
          <cell r="M52">
            <v>16.899999999999999</v>
          </cell>
          <cell r="N52">
            <v>13.68</v>
          </cell>
          <cell r="O52">
            <v>214.46</v>
          </cell>
          <cell r="P52">
            <v>225.18300000000002</v>
          </cell>
          <cell r="Q52">
            <v>247.70130000000003</v>
          </cell>
          <cell r="R52">
            <v>247.7</v>
          </cell>
        </row>
        <row r="53">
          <cell r="B53">
            <v>1255682522</v>
          </cell>
          <cell r="C53" t="str">
            <v>Azalea Health and Rehab Center</v>
          </cell>
          <cell r="D53" t="str">
            <v>3800 Independence Blvd</v>
          </cell>
          <cell r="F53" t="str">
            <v>Wilmington</v>
          </cell>
          <cell r="G53" t="str">
            <v>NC</v>
          </cell>
          <cell r="H53" t="str">
            <v>28412-2599</v>
          </cell>
          <cell r="I53" t="str">
            <v xml:space="preserve">(910) 392-3110 </v>
          </cell>
          <cell r="J53">
            <v>1.2464</v>
          </cell>
          <cell r="K53">
            <v>142.32</v>
          </cell>
          <cell r="L53">
            <v>36.85</v>
          </cell>
          <cell r="M53">
            <v>24.04</v>
          </cell>
          <cell r="N53">
            <v>13.68</v>
          </cell>
          <cell r="O53">
            <v>216.89</v>
          </cell>
          <cell r="P53">
            <v>227.7345</v>
          </cell>
          <cell r="Q53">
            <v>250.50795000000002</v>
          </cell>
          <cell r="R53">
            <v>250.51</v>
          </cell>
        </row>
        <row r="54">
          <cell r="B54">
            <v>1225064777</v>
          </cell>
          <cell r="C54" t="str">
            <v>Barbour Court Nursing and Rehabilitation Center</v>
          </cell>
          <cell r="D54" t="str">
            <v>515 Barbour Road</v>
          </cell>
          <cell r="E54" t="str">
            <v>P O Box 2390</v>
          </cell>
          <cell r="F54" t="str">
            <v>Smithfield</v>
          </cell>
          <cell r="G54" t="str">
            <v>NC</v>
          </cell>
          <cell r="H54" t="str">
            <v>27577-2390</v>
          </cell>
          <cell r="I54" t="str">
            <v>(919) 934-6017</v>
          </cell>
          <cell r="J54">
            <v>1.2186999999999999</v>
          </cell>
          <cell r="K54">
            <v>139.63</v>
          </cell>
          <cell r="L54">
            <v>36.85</v>
          </cell>
          <cell r="M54">
            <v>8.7799999999999994</v>
          </cell>
          <cell r="N54">
            <v>7.18</v>
          </cell>
          <cell r="O54">
            <v>192.44</v>
          </cell>
          <cell r="P54">
            <v>202.06200000000001</v>
          </cell>
          <cell r="Q54">
            <v>222.26820000000004</v>
          </cell>
          <cell r="R54">
            <v>222.27</v>
          </cell>
        </row>
        <row r="55">
          <cell r="B55">
            <v>1649254582</v>
          </cell>
          <cell r="C55" t="str">
            <v>Bayview Nursing &amp; Rehabilitation Center</v>
          </cell>
          <cell r="D55" t="str">
            <v>3003 Kensington Park Drive</v>
          </cell>
          <cell r="E55" t="str">
            <v/>
          </cell>
          <cell r="F55" t="str">
            <v>New Bern</v>
          </cell>
          <cell r="G55" t="str">
            <v>NC</v>
          </cell>
          <cell r="H55">
            <v>28560</v>
          </cell>
          <cell r="I55" t="str">
            <v>(252) 638-1818</v>
          </cell>
          <cell r="J55">
            <v>1.3</v>
          </cell>
          <cell r="K55">
            <v>147.78</v>
          </cell>
          <cell r="L55">
            <v>36.85</v>
          </cell>
          <cell r="M55">
            <v>31.62</v>
          </cell>
          <cell r="N55">
            <v>13.68</v>
          </cell>
          <cell r="O55">
            <v>229.93</v>
          </cell>
          <cell r="P55">
            <v>241.4265</v>
          </cell>
          <cell r="Q55">
            <v>265.56915000000004</v>
          </cell>
          <cell r="R55">
            <v>265.57</v>
          </cell>
        </row>
        <row r="56">
          <cell r="B56">
            <v>1326132507</v>
          </cell>
          <cell r="C56" t="str">
            <v>Belaire Health Care Center</v>
          </cell>
          <cell r="D56" t="str">
            <v>2065 Lyon Street</v>
          </cell>
          <cell r="E56" t="str">
            <v/>
          </cell>
          <cell r="F56" t="str">
            <v>Gastonia</v>
          </cell>
          <cell r="G56" t="str">
            <v>NC</v>
          </cell>
          <cell r="H56" t="str">
            <v>28054</v>
          </cell>
          <cell r="I56" t="str">
            <v>(704) 867-7300</v>
          </cell>
          <cell r="J56">
            <v>1.1556999999999999</v>
          </cell>
          <cell r="K56">
            <v>135.02000000000001</v>
          </cell>
          <cell r="L56">
            <v>36.85</v>
          </cell>
          <cell r="M56">
            <v>20.46</v>
          </cell>
          <cell r="N56">
            <v>13.68</v>
          </cell>
          <cell r="O56">
            <v>206.01</v>
          </cell>
          <cell r="P56">
            <v>216.31049999999999</v>
          </cell>
          <cell r="Q56">
            <v>237.94155000000001</v>
          </cell>
          <cell r="R56">
            <v>237.94</v>
          </cell>
        </row>
        <row r="57">
          <cell r="B57">
            <v>1093228397</v>
          </cell>
          <cell r="C57" t="str">
            <v>Bellarose Nursing and Rehabilitation Center</v>
          </cell>
          <cell r="D57" t="str">
            <v>200 Bellarose Lake Way</v>
          </cell>
          <cell r="F57" t="str">
            <v>Garner</v>
          </cell>
          <cell r="G57" t="str">
            <v>NC</v>
          </cell>
          <cell r="H57" t="str">
            <v>27529-0469</v>
          </cell>
          <cell r="I57" t="str">
            <v>919-985-8400</v>
          </cell>
          <cell r="J57">
            <v>1.2655000000000001</v>
          </cell>
          <cell r="K57">
            <v>143.74</v>
          </cell>
          <cell r="L57">
            <v>36.85</v>
          </cell>
          <cell r="M57">
            <v>22.69</v>
          </cell>
          <cell r="N57">
            <v>13.68</v>
          </cell>
          <cell r="O57">
            <v>216.96</v>
          </cell>
          <cell r="P57">
            <v>227.80800000000002</v>
          </cell>
          <cell r="Q57">
            <v>250.58880000000005</v>
          </cell>
          <cell r="R57">
            <v>250.59</v>
          </cell>
        </row>
        <row r="58">
          <cell r="B58">
            <v>1891908687</v>
          </cell>
          <cell r="C58" t="str">
            <v>Bermuda Commons</v>
          </cell>
          <cell r="D58" t="str">
            <v>316 NC Hwy 801 South</v>
          </cell>
          <cell r="F58" t="str">
            <v>Advance</v>
          </cell>
          <cell r="G58" t="str">
            <v>NC</v>
          </cell>
          <cell r="H58" t="str">
            <v>27006-7647</v>
          </cell>
          <cell r="I58" t="str">
            <v>336-998-0240</v>
          </cell>
          <cell r="J58">
            <v>1.2712000000000001</v>
          </cell>
          <cell r="K58">
            <v>144.16999999999999</v>
          </cell>
          <cell r="L58">
            <v>36.85</v>
          </cell>
          <cell r="M58">
            <v>15.63</v>
          </cell>
          <cell r="N58">
            <v>13.68</v>
          </cell>
          <cell r="O58">
            <v>210.33</v>
          </cell>
          <cell r="P58">
            <v>220.84650000000002</v>
          </cell>
          <cell r="Q58">
            <v>242.93115000000003</v>
          </cell>
          <cell r="R58">
            <v>242.93</v>
          </cell>
        </row>
        <row r="59">
          <cell r="B59">
            <v>1235175175</v>
          </cell>
          <cell r="C59" t="str">
            <v>Bethany Woods Nursing and Rehabilitation Center</v>
          </cell>
          <cell r="D59" t="str">
            <v>33426 Old Salisbury Road</v>
          </cell>
          <cell r="E59" t="str">
            <v>P O Box 1250</v>
          </cell>
          <cell r="F59" t="str">
            <v>Albemarle</v>
          </cell>
          <cell r="G59" t="str">
            <v>NC</v>
          </cell>
          <cell r="H59" t="str">
            <v>28002-1250</v>
          </cell>
          <cell r="I59" t="str">
            <v>(704) 983-1195</v>
          </cell>
          <cell r="J59">
            <v>1.2092000000000001</v>
          </cell>
          <cell r="K59">
            <v>138.47999999999999</v>
          </cell>
          <cell r="L59">
            <v>36.85</v>
          </cell>
          <cell r="M59">
            <v>8.2100000000000009</v>
          </cell>
          <cell r="N59">
            <v>7.18</v>
          </cell>
          <cell r="O59">
            <v>190.72</v>
          </cell>
          <cell r="P59">
            <v>200.256</v>
          </cell>
          <cell r="Q59">
            <v>220.28160000000003</v>
          </cell>
          <cell r="R59">
            <v>220.28</v>
          </cell>
        </row>
        <row r="60">
          <cell r="B60">
            <v>1992724157</v>
          </cell>
          <cell r="C60" t="str">
            <v>Bethesda Health Care Facility</v>
          </cell>
          <cell r="D60" t="str">
            <v>3532 Dunn Road</v>
          </cell>
          <cell r="E60" t="str">
            <v/>
          </cell>
          <cell r="F60" t="str">
            <v>Fayetteville</v>
          </cell>
          <cell r="G60" t="str">
            <v>NC</v>
          </cell>
          <cell r="H60" t="str">
            <v>28301</v>
          </cell>
          <cell r="I60" t="str">
            <v>(910) 323-9967</v>
          </cell>
          <cell r="J60">
            <v>1.3222</v>
          </cell>
          <cell r="K60">
            <v>149.28</v>
          </cell>
          <cell r="L60">
            <v>36.85</v>
          </cell>
          <cell r="M60">
            <v>10.11</v>
          </cell>
          <cell r="N60">
            <v>13.68</v>
          </cell>
          <cell r="O60">
            <v>209.92</v>
          </cell>
          <cell r="P60">
            <v>220.416</v>
          </cell>
          <cell r="Q60">
            <v>242.45760000000001</v>
          </cell>
          <cell r="R60">
            <v>242.46</v>
          </cell>
        </row>
        <row r="61">
          <cell r="B61">
            <v>1174608350</v>
          </cell>
          <cell r="C61" t="str">
            <v>Big Elm Retirement And Nursing Ctr, Inc</v>
          </cell>
          <cell r="D61" t="str">
            <v>1285 West A Street</v>
          </cell>
          <cell r="E61" t="str">
            <v>P O Box 190</v>
          </cell>
          <cell r="F61" t="str">
            <v>Kannapolis</v>
          </cell>
          <cell r="G61" t="str">
            <v>NC</v>
          </cell>
          <cell r="H61" t="str">
            <v>28081-0190</v>
          </cell>
          <cell r="I61" t="str">
            <v>(704) 932-0000</v>
          </cell>
          <cell r="J61">
            <v>1.2765</v>
          </cell>
          <cell r="K61">
            <v>144.57</v>
          </cell>
          <cell r="L61">
            <v>36.85</v>
          </cell>
          <cell r="M61">
            <v>12.31</v>
          </cell>
          <cell r="N61">
            <v>13.68</v>
          </cell>
          <cell r="O61">
            <v>207.41</v>
          </cell>
          <cell r="P61">
            <v>217.78050000000002</v>
          </cell>
          <cell r="Q61">
            <v>239.55855000000003</v>
          </cell>
          <cell r="R61">
            <v>239.56</v>
          </cell>
        </row>
        <row r="62">
          <cell r="B62">
            <v>1497283899</v>
          </cell>
          <cell r="C62" t="str">
            <v>Bladen East Health and Rehabilitation Center</v>
          </cell>
          <cell r="D62" t="str">
            <v>804 South Popular Street</v>
          </cell>
          <cell r="E62" t="str">
            <v/>
          </cell>
          <cell r="F62" t="str">
            <v>Elizabethtown</v>
          </cell>
          <cell r="G62" t="str">
            <v>NC</v>
          </cell>
          <cell r="H62" t="str">
            <v>28337</v>
          </cell>
          <cell r="I62" t="str">
            <v>(910) 862-8100</v>
          </cell>
          <cell r="J62">
            <v>1.1537999999999999</v>
          </cell>
          <cell r="K62">
            <v>135.25</v>
          </cell>
          <cell r="L62">
            <v>36.85</v>
          </cell>
          <cell r="M62">
            <v>10.16</v>
          </cell>
          <cell r="N62">
            <v>13.68</v>
          </cell>
          <cell r="O62">
            <v>195.94</v>
          </cell>
          <cell r="P62">
            <v>205.73699999999999</v>
          </cell>
          <cell r="Q62">
            <v>226.31070000000003</v>
          </cell>
          <cell r="R62">
            <v>226.31</v>
          </cell>
        </row>
        <row r="63">
          <cell r="B63">
            <v>1578013876</v>
          </cell>
          <cell r="C63" t="str">
            <v xml:space="preserve">Blue Ridge Health and Rehabilitation Center </v>
          </cell>
          <cell r="D63" t="str">
            <v>1510 Hebron Street</v>
          </cell>
          <cell r="E63" t="str">
            <v/>
          </cell>
          <cell r="F63" t="str">
            <v>Hendersonville</v>
          </cell>
          <cell r="G63" t="str">
            <v>NC</v>
          </cell>
          <cell r="H63" t="str">
            <v>28739-4752</v>
          </cell>
          <cell r="I63" t="str">
            <v>(828) 693-8461</v>
          </cell>
          <cell r="J63">
            <v>1.2169000000000001</v>
          </cell>
          <cell r="K63">
            <v>139.56</v>
          </cell>
          <cell r="L63">
            <v>36.85</v>
          </cell>
          <cell r="M63">
            <v>8.0299999999999994</v>
          </cell>
          <cell r="N63">
            <v>13.68</v>
          </cell>
          <cell r="O63">
            <v>198.12</v>
          </cell>
          <cell r="P63">
            <v>208.02600000000001</v>
          </cell>
          <cell r="Q63">
            <v>228.82860000000002</v>
          </cell>
          <cell r="R63">
            <v>228.83</v>
          </cell>
        </row>
        <row r="64">
          <cell r="B64">
            <v>1265441208</v>
          </cell>
          <cell r="C64" t="str">
            <v>Brantwood Nursing &amp; Retirement Center</v>
          </cell>
          <cell r="D64" t="str">
            <v>P.O. BOX 1006</v>
          </cell>
          <cell r="F64" t="str">
            <v>Oxford</v>
          </cell>
          <cell r="G64" t="str">
            <v>NC</v>
          </cell>
          <cell r="H64" t="str">
            <v>27565-1006</v>
          </cell>
          <cell r="I64" t="str">
            <v>(919) 690-3334</v>
          </cell>
          <cell r="J64">
            <v>1.0492999999999999</v>
          </cell>
          <cell r="K64">
            <v>126.72</v>
          </cell>
          <cell r="L64">
            <v>36.85</v>
          </cell>
          <cell r="M64">
            <v>13.25</v>
          </cell>
          <cell r="N64">
            <v>13.68</v>
          </cell>
          <cell r="O64">
            <v>190.5</v>
          </cell>
          <cell r="P64">
            <v>200.02500000000001</v>
          </cell>
          <cell r="Q64">
            <v>220.02750000000003</v>
          </cell>
          <cell r="R64">
            <v>220.03</v>
          </cell>
        </row>
        <row r="65">
          <cell r="B65">
            <v>1619099520</v>
          </cell>
          <cell r="C65" t="str">
            <v>Brian Center Health &amp; Rehab / Hickory Viewmo</v>
          </cell>
          <cell r="D65" t="str">
            <v>220 13th Ave. Place NW</v>
          </cell>
          <cell r="E65" t="str">
            <v/>
          </cell>
          <cell r="F65" t="str">
            <v>Hickory</v>
          </cell>
          <cell r="G65" t="str">
            <v>NC</v>
          </cell>
          <cell r="H65" t="str">
            <v>28601</v>
          </cell>
          <cell r="I65" t="str">
            <v>(828) 322-3343</v>
          </cell>
          <cell r="J65">
            <v>1.3053999999999999</v>
          </cell>
          <cell r="K65">
            <v>147.21</v>
          </cell>
          <cell r="L65">
            <v>36.85</v>
          </cell>
          <cell r="M65">
            <v>17.23</v>
          </cell>
          <cell r="N65">
            <v>13.68</v>
          </cell>
          <cell r="O65">
            <v>214.97</v>
          </cell>
          <cell r="P65">
            <v>225.71850000000001</v>
          </cell>
          <cell r="Q65">
            <v>248.29035000000002</v>
          </cell>
          <cell r="R65">
            <v>248.29</v>
          </cell>
        </row>
        <row r="66">
          <cell r="B66">
            <v>1245350289</v>
          </cell>
          <cell r="C66" t="str">
            <v>Brian Center Health &amp; Rehab/Eden</v>
          </cell>
          <cell r="D66" t="str">
            <v>226 North Oakland Avenue</v>
          </cell>
          <cell r="E66" t="str">
            <v/>
          </cell>
          <cell r="F66" t="str">
            <v>Eden</v>
          </cell>
          <cell r="G66" t="str">
            <v>NC</v>
          </cell>
          <cell r="H66" t="str">
            <v>27288-0548</v>
          </cell>
          <cell r="I66" t="str">
            <v>(336) 623-1750</v>
          </cell>
          <cell r="J66">
            <v>1.1823999999999999</v>
          </cell>
          <cell r="K66">
            <v>136.61000000000001</v>
          </cell>
          <cell r="L66">
            <v>36.85</v>
          </cell>
          <cell r="M66">
            <v>14.76</v>
          </cell>
          <cell r="N66">
            <v>13.68</v>
          </cell>
          <cell r="O66">
            <v>201.9</v>
          </cell>
          <cell r="P66">
            <v>211.995</v>
          </cell>
          <cell r="Q66">
            <v>233.19450000000003</v>
          </cell>
          <cell r="R66">
            <v>233.19</v>
          </cell>
        </row>
        <row r="67">
          <cell r="B67">
            <v>1346360328</v>
          </cell>
          <cell r="C67" t="str">
            <v>Brian Center Health &amp; Rehab/Gastonia</v>
          </cell>
          <cell r="D67" t="str">
            <v>969 Cox Road</v>
          </cell>
          <cell r="E67" t="str">
            <v/>
          </cell>
          <cell r="F67" t="str">
            <v>Gastonia</v>
          </cell>
          <cell r="G67" t="str">
            <v>NC</v>
          </cell>
          <cell r="H67" t="str">
            <v>28054-3427</v>
          </cell>
          <cell r="I67" t="str">
            <v>(704) 866-8596</v>
          </cell>
          <cell r="J67">
            <v>1.262</v>
          </cell>
          <cell r="K67">
            <v>145</v>
          </cell>
          <cell r="L67">
            <v>36.85</v>
          </cell>
          <cell r="M67">
            <v>12.87</v>
          </cell>
          <cell r="N67">
            <v>7.18</v>
          </cell>
          <cell r="O67">
            <v>201.9</v>
          </cell>
          <cell r="P67">
            <v>211.995</v>
          </cell>
          <cell r="Q67">
            <v>233.19450000000003</v>
          </cell>
          <cell r="R67">
            <v>233.19</v>
          </cell>
        </row>
        <row r="68">
          <cell r="B68">
            <v>1104946060</v>
          </cell>
          <cell r="C68" t="str">
            <v>Brian Center Health &amp; Rehab/Goldsboro</v>
          </cell>
          <cell r="D68" t="str">
            <v>1700 Wayne Memorial Drive</v>
          </cell>
          <cell r="E68" t="str">
            <v/>
          </cell>
          <cell r="F68" t="str">
            <v>Goldsboro</v>
          </cell>
          <cell r="G68" t="str">
            <v>NC</v>
          </cell>
          <cell r="H68" t="str">
            <v>27534</v>
          </cell>
          <cell r="I68" t="str">
            <v>(919) 731-2805</v>
          </cell>
          <cell r="J68">
            <v>1.3759999999999999</v>
          </cell>
          <cell r="K68">
            <v>156.41999999999999</v>
          </cell>
          <cell r="L68">
            <v>36.85</v>
          </cell>
          <cell r="M68">
            <v>18.21</v>
          </cell>
          <cell r="N68">
            <v>13.68</v>
          </cell>
          <cell r="O68">
            <v>225.16</v>
          </cell>
          <cell r="P68">
            <v>236.41800000000001</v>
          </cell>
          <cell r="Q68">
            <v>260.05980000000005</v>
          </cell>
          <cell r="R68">
            <v>260.06</v>
          </cell>
        </row>
        <row r="69">
          <cell r="B69">
            <v>1861513715</v>
          </cell>
          <cell r="C69" t="str">
            <v>Brian Center Health &amp; Rehab/Hertford</v>
          </cell>
          <cell r="D69" t="str">
            <v>1300 Don Juan Road</v>
          </cell>
          <cell r="E69" t="str">
            <v/>
          </cell>
          <cell r="F69" t="str">
            <v>Hertford</v>
          </cell>
          <cell r="G69" t="str">
            <v>NC</v>
          </cell>
          <cell r="H69" t="str">
            <v>27944</v>
          </cell>
          <cell r="I69" t="str">
            <v>(252) 426-5391</v>
          </cell>
          <cell r="J69">
            <v>1.3021</v>
          </cell>
          <cell r="K69">
            <v>143.77000000000001</v>
          </cell>
          <cell r="L69">
            <v>36.85</v>
          </cell>
          <cell r="M69">
            <v>15.81</v>
          </cell>
          <cell r="N69">
            <v>13.68</v>
          </cell>
          <cell r="O69">
            <v>210.11</v>
          </cell>
          <cell r="P69">
            <v>220.61550000000003</v>
          </cell>
          <cell r="Q69">
            <v>242.67705000000004</v>
          </cell>
          <cell r="R69">
            <v>242.68</v>
          </cell>
        </row>
        <row r="70">
          <cell r="B70">
            <v>1730209677</v>
          </cell>
          <cell r="C70" t="str">
            <v>Brian Center Health &amp; Rehab/Hickory East</v>
          </cell>
          <cell r="D70" t="str">
            <v>3031 Tate Boulevard, SE</v>
          </cell>
          <cell r="E70" t="str">
            <v>Spring</v>
          </cell>
          <cell r="F70" t="str">
            <v>Hickory</v>
          </cell>
          <cell r="G70" t="str">
            <v>NC</v>
          </cell>
          <cell r="H70" t="str">
            <v>28602</v>
          </cell>
          <cell r="I70" t="str">
            <v>(828) 322-3343</v>
          </cell>
          <cell r="J70">
            <v>1.3621000000000001</v>
          </cell>
          <cell r="K70">
            <v>152.43</v>
          </cell>
          <cell r="L70">
            <v>36.85</v>
          </cell>
          <cell r="M70">
            <v>12.86</v>
          </cell>
          <cell r="N70">
            <v>13.68</v>
          </cell>
          <cell r="O70">
            <v>215.82</v>
          </cell>
          <cell r="P70">
            <v>226.61099999999999</v>
          </cell>
          <cell r="Q70">
            <v>249.27210000000002</v>
          </cell>
          <cell r="R70">
            <v>249.27</v>
          </cell>
        </row>
        <row r="71">
          <cell r="B71">
            <v>1710008669</v>
          </cell>
          <cell r="C71" t="str">
            <v>Brian Center Health &amp; Rehab/Spruce Pine</v>
          </cell>
          <cell r="D71" t="str">
            <v>218 Laurel Creek Court</v>
          </cell>
          <cell r="E71" t="str">
            <v/>
          </cell>
          <cell r="F71" t="str">
            <v>Spruce Pine</v>
          </cell>
          <cell r="G71" t="str">
            <v>NC</v>
          </cell>
          <cell r="H71" t="str">
            <v>28777-3134</v>
          </cell>
          <cell r="I71" t="str">
            <v>(828) 765-7312</v>
          </cell>
          <cell r="J71">
            <v>1.204</v>
          </cell>
          <cell r="K71">
            <v>139.44999999999999</v>
          </cell>
          <cell r="L71">
            <v>36.85</v>
          </cell>
          <cell r="M71">
            <v>9.52</v>
          </cell>
          <cell r="N71">
            <v>13.68</v>
          </cell>
          <cell r="O71">
            <v>199.5</v>
          </cell>
          <cell r="P71">
            <v>209.47500000000002</v>
          </cell>
          <cell r="Q71">
            <v>230.42250000000004</v>
          </cell>
          <cell r="R71">
            <v>230.42</v>
          </cell>
        </row>
        <row r="72">
          <cell r="B72">
            <v>1609996552</v>
          </cell>
          <cell r="C72" t="str">
            <v>Brian Center Health &amp; Rehab/Wallace</v>
          </cell>
          <cell r="D72" t="str">
            <v>647 South Railroad Street</v>
          </cell>
          <cell r="E72" t="str">
            <v>P O Box 966</v>
          </cell>
          <cell r="F72" t="str">
            <v>Wallace</v>
          </cell>
          <cell r="G72" t="str">
            <v>NC</v>
          </cell>
          <cell r="H72" t="str">
            <v>28466-0447</v>
          </cell>
          <cell r="I72" t="str">
            <v>(910) 285-6646</v>
          </cell>
          <cell r="J72">
            <v>1.4355</v>
          </cell>
          <cell r="K72">
            <v>151.82</v>
          </cell>
          <cell r="L72">
            <v>36.85</v>
          </cell>
          <cell r="M72">
            <v>23.38</v>
          </cell>
          <cell r="N72">
            <v>13.68</v>
          </cell>
          <cell r="O72">
            <v>225.73</v>
          </cell>
          <cell r="P72">
            <v>237.01650000000001</v>
          </cell>
          <cell r="Q72">
            <v>260.71815000000004</v>
          </cell>
          <cell r="R72">
            <v>260.72000000000003</v>
          </cell>
        </row>
        <row r="73">
          <cell r="B73">
            <v>1629198577</v>
          </cell>
          <cell r="C73" t="str">
            <v>Brian Center Health &amp; Rehab/Weaverville</v>
          </cell>
          <cell r="D73" t="str">
            <v>78 Weaver Boulevard</v>
          </cell>
          <cell r="E73" t="str">
            <v/>
          </cell>
          <cell r="F73" t="str">
            <v>Weaverville</v>
          </cell>
          <cell r="G73" t="str">
            <v>NC</v>
          </cell>
          <cell r="H73" t="str">
            <v>28787</v>
          </cell>
          <cell r="I73" t="str">
            <v>(828) 645-4297</v>
          </cell>
          <cell r="J73">
            <v>1.2923</v>
          </cell>
          <cell r="K73">
            <v>147.47</v>
          </cell>
          <cell r="L73">
            <v>36.85</v>
          </cell>
          <cell r="M73">
            <v>14.77</v>
          </cell>
          <cell r="N73">
            <v>13.68</v>
          </cell>
          <cell r="O73">
            <v>212.77</v>
          </cell>
          <cell r="P73">
            <v>223.40850000000003</v>
          </cell>
          <cell r="Q73">
            <v>245.74935000000005</v>
          </cell>
          <cell r="R73">
            <v>245.75</v>
          </cell>
        </row>
        <row r="74">
          <cell r="B74">
            <v>1639299571</v>
          </cell>
          <cell r="C74" t="str">
            <v>Brian Center Health &amp; Rehab/Wilson</v>
          </cell>
          <cell r="D74" t="str">
            <v>2501 Downing Street</v>
          </cell>
          <cell r="F74" t="str">
            <v>Wilson</v>
          </cell>
          <cell r="G74" t="str">
            <v>NC</v>
          </cell>
          <cell r="H74">
            <v>27893</v>
          </cell>
          <cell r="I74" t="str">
            <v>(252) 237-6300</v>
          </cell>
          <cell r="J74">
            <v>1.1775</v>
          </cell>
          <cell r="K74">
            <v>136.91999999999999</v>
          </cell>
          <cell r="L74">
            <v>36.85</v>
          </cell>
          <cell r="M74">
            <v>13.99</v>
          </cell>
          <cell r="N74">
            <v>13.68</v>
          </cell>
          <cell r="O74">
            <v>201.44</v>
          </cell>
          <cell r="P74">
            <v>211.512</v>
          </cell>
          <cell r="Q74">
            <v>232.66320000000002</v>
          </cell>
          <cell r="R74">
            <v>232.66</v>
          </cell>
        </row>
        <row r="75">
          <cell r="B75">
            <v>1831219781</v>
          </cell>
          <cell r="C75" t="str">
            <v>Brian Center Health &amp; Rehab/Windsor</v>
          </cell>
          <cell r="D75" t="str">
            <v>1306 South King Street</v>
          </cell>
          <cell r="E75" t="str">
            <v/>
          </cell>
          <cell r="F75" t="str">
            <v>Windsor</v>
          </cell>
          <cell r="G75" t="str">
            <v>NC</v>
          </cell>
          <cell r="H75" t="str">
            <v>27983-9663</v>
          </cell>
          <cell r="I75" t="str">
            <v>(252) 794-5146</v>
          </cell>
          <cell r="J75">
            <v>1.2315</v>
          </cell>
          <cell r="K75">
            <v>140.35</v>
          </cell>
          <cell r="L75">
            <v>36.85</v>
          </cell>
          <cell r="M75">
            <v>13.03</v>
          </cell>
          <cell r="N75">
            <v>13.68</v>
          </cell>
          <cell r="O75">
            <v>203.91</v>
          </cell>
          <cell r="P75">
            <v>214.10550000000001</v>
          </cell>
          <cell r="Q75">
            <v>235.51605000000004</v>
          </cell>
          <cell r="R75">
            <v>235.52</v>
          </cell>
        </row>
        <row r="76">
          <cell r="B76">
            <v>1518088830</v>
          </cell>
          <cell r="C76" t="str">
            <v>Brian Center Health &amp; Rehab/Yanceyville</v>
          </cell>
          <cell r="D76" t="str">
            <v>1086 Main Street North</v>
          </cell>
          <cell r="E76" t="str">
            <v>P O Box 1508</v>
          </cell>
          <cell r="F76" t="str">
            <v>Yanceyville</v>
          </cell>
          <cell r="G76" t="str">
            <v>NC</v>
          </cell>
          <cell r="H76" t="str">
            <v>27379-2006</v>
          </cell>
          <cell r="I76" t="str">
            <v>(336) 694-5916</v>
          </cell>
          <cell r="J76">
            <v>1.1968000000000001</v>
          </cell>
          <cell r="K76">
            <v>139.69999999999999</v>
          </cell>
          <cell r="L76">
            <v>36.85</v>
          </cell>
          <cell r="M76">
            <v>13.56</v>
          </cell>
          <cell r="N76">
            <v>13.68</v>
          </cell>
          <cell r="O76">
            <v>203.79</v>
          </cell>
          <cell r="P76">
            <v>213.9795</v>
          </cell>
          <cell r="Q76">
            <v>235.37745000000001</v>
          </cell>
          <cell r="R76">
            <v>235.38</v>
          </cell>
        </row>
        <row r="77">
          <cell r="B77">
            <v>1740300607</v>
          </cell>
          <cell r="C77" t="str">
            <v>Brian Center Health &amp; Retire/Cabarrus</v>
          </cell>
          <cell r="D77" t="str">
            <v>250 Bishop Lane</v>
          </cell>
          <cell r="E77" t="str">
            <v/>
          </cell>
          <cell r="F77" t="str">
            <v>Concord</v>
          </cell>
          <cell r="G77" t="str">
            <v>NC</v>
          </cell>
          <cell r="H77" t="str">
            <v>28025-2888</v>
          </cell>
          <cell r="I77" t="str">
            <v>(704) 788-6400</v>
          </cell>
          <cell r="J77">
            <v>1.4120999999999999</v>
          </cell>
          <cell r="K77">
            <v>156.62</v>
          </cell>
          <cell r="L77">
            <v>36.85</v>
          </cell>
          <cell r="M77">
            <v>14.59</v>
          </cell>
          <cell r="N77">
            <v>13.68</v>
          </cell>
          <cell r="O77">
            <v>221.74</v>
          </cell>
          <cell r="P77">
            <v>232.82700000000003</v>
          </cell>
          <cell r="Q77">
            <v>256.10970000000003</v>
          </cell>
          <cell r="R77">
            <v>256.11</v>
          </cell>
        </row>
        <row r="78">
          <cell r="B78">
            <v>1134249006</v>
          </cell>
          <cell r="C78" t="str">
            <v>Brian Center Health &amp; Retire/Clayton</v>
          </cell>
          <cell r="D78" t="str">
            <v>204 Dairy Road</v>
          </cell>
          <cell r="E78" t="str">
            <v/>
          </cell>
          <cell r="F78" t="str">
            <v>Clayton</v>
          </cell>
          <cell r="G78" t="str">
            <v>NC</v>
          </cell>
          <cell r="H78" t="str">
            <v>27520-9420</v>
          </cell>
          <cell r="I78" t="str">
            <v>(919) 553-8232</v>
          </cell>
          <cell r="J78">
            <v>1.361</v>
          </cell>
          <cell r="K78">
            <v>151.9</v>
          </cell>
          <cell r="L78">
            <v>36.85</v>
          </cell>
          <cell r="M78">
            <v>13.91</v>
          </cell>
          <cell r="N78">
            <v>13.68</v>
          </cell>
          <cell r="O78">
            <v>216.34</v>
          </cell>
          <cell r="P78">
            <v>227.15700000000001</v>
          </cell>
          <cell r="Q78">
            <v>249.87270000000004</v>
          </cell>
          <cell r="R78">
            <v>249.87</v>
          </cell>
        </row>
        <row r="79">
          <cell r="B79">
            <v>1740301050</v>
          </cell>
          <cell r="C79" t="str">
            <v>Brian Center Health &amp; Retire/Lincolnton</v>
          </cell>
          <cell r="D79" t="str">
            <v>515 South Generals Blvd.</v>
          </cell>
          <cell r="E79" t="str">
            <v>P O Box 249</v>
          </cell>
          <cell r="F79" t="str">
            <v>Lincolnton</v>
          </cell>
          <cell r="G79" t="str">
            <v>NC</v>
          </cell>
          <cell r="H79" t="str">
            <v>28093-0249</v>
          </cell>
          <cell r="I79" t="str">
            <v>(704) 735-8065</v>
          </cell>
          <cell r="J79">
            <v>1.3501000000000001</v>
          </cell>
          <cell r="K79">
            <v>152.04</v>
          </cell>
          <cell r="L79">
            <v>36.85</v>
          </cell>
          <cell r="M79">
            <v>15.23</v>
          </cell>
          <cell r="N79">
            <v>13.68</v>
          </cell>
          <cell r="O79">
            <v>217.8</v>
          </cell>
          <cell r="P79">
            <v>228.69000000000003</v>
          </cell>
          <cell r="Q79">
            <v>251.55900000000005</v>
          </cell>
          <cell r="R79">
            <v>251.56</v>
          </cell>
        </row>
        <row r="80">
          <cell r="B80">
            <v>1326169285</v>
          </cell>
          <cell r="C80" t="str">
            <v>Brian Center Hlth &amp; Rehab/Hendersonville</v>
          </cell>
          <cell r="D80" t="str">
            <v>1870 Pisgah Drive</v>
          </cell>
          <cell r="E80" t="str">
            <v/>
          </cell>
          <cell r="F80" t="str">
            <v>Hendersonville</v>
          </cell>
          <cell r="G80" t="str">
            <v>NC</v>
          </cell>
          <cell r="H80" t="str">
            <v>28791</v>
          </cell>
          <cell r="I80" t="str">
            <v>(828) 693-9796</v>
          </cell>
          <cell r="J80">
            <v>1.4014</v>
          </cell>
          <cell r="K80">
            <v>157.28</v>
          </cell>
          <cell r="L80">
            <v>36.85</v>
          </cell>
          <cell r="M80">
            <v>12.49</v>
          </cell>
          <cell r="N80">
            <v>13.68</v>
          </cell>
          <cell r="O80">
            <v>220.3</v>
          </cell>
          <cell r="P80">
            <v>231.31500000000003</v>
          </cell>
          <cell r="Q80">
            <v>254.44650000000004</v>
          </cell>
          <cell r="R80">
            <v>254.45</v>
          </cell>
        </row>
        <row r="81">
          <cell r="B81">
            <v>1578683439</v>
          </cell>
          <cell r="C81" t="str">
            <v>Brian Center Southpoint</v>
          </cell>
          <cell r="D81" t="str">
            <v>6000 Fayetteville Road</v>
          </cell>
          <cell r="E81" t="str">
            <v/>
          </cell>
          <cell r="F81" t="str">
            <v>Durham</v>
          </cell>
          <cell r="G81" t="str">
            <v>NC</v>
          </cell>
          <cell r="H81" t="str">
            <v>27713-9754</v>
          </cell>
          <cell r="I81" t="str">
            <v>(919) 544-9021</v>
          </cell>
          <cell r="J81">
            <v>1.3210999999999999</v>
          </cell>
          <cell r="K81">
            <v>149.27000000000001</v>
          </cell>
          <cell r="L81">
            <v>36.85</v>
          </cell>
          <cell r="M81">
            <v>22.16</v>
          </cell>
          <cell r="N81">
            <v>13.68</v>
          </cell>
          <cell r="O81">
            <v>221.96</v>
          </cell>
          <cell r="P81">
            <v>233.05800000000002</v>
          </cell>
          <cell r="Q81">
            <v>256.36380000000003</v>
          </cell>
          <cell r="R81">
            <v>256.36</v>
          </cell>
        </row>
        <row r="82">
          <cell r="B82">
            <v>1235236878</v>
          </cell>
          <cell r="C82" t="str">
            <v>Brightmoor Nursing Center</v>
          </cell>
          <cell r="D82" t="str">
            <v>610 West Fisher Street</v>
          </cell>
          <cell r="E82" t="str">
            <v>P O Box 2167</v>
          </cell>
          <cell r="F82" t="str">
            <v>Salisbury</v>
          </cell>
          <cell r="G82" t="str">
            <v>NC</v>
          </cell>
          <cell r="H82" t="str">
            <v>28145-2167</v>
          </cell>
          <cell r="I82" t="str">
            <v>(704) 633-2781</v>
          </cell>
          <cell r="J82">
            <v>1.357</v>
          </cell>
          <cell r="K82">
            <v>151.59</v>
          </cell>
          <cell r="L82">
            <v>36.85</v>
          </cell>
          <cell r="M82">
            <v>8.81</v>
          </cell>
          <cell r="N82">
            <v>13.68</v>
          </cell>
          <cell r="O82">
            <v>210.93</v>
          </cell>
          <cell r="P82">
            <v>221.47650000000002</v>
          </cell>
          <cell r="Q82">
            <v>243.62415000000004</v>
          </cell>
          <cell r="R82">
            <v>243.62</v>
          </cell>
        </row>
        <row r="83">
          <cell r="B83">
            <v>1295723377</v>
          </cell>
          <cell r="C83" t="str">
            <v>Brookridge Retirement Community</v>
          </cell>
          <cell r="D83" t="str">
            <v>1199 Hayes Forest Drive</v>
          </cell>
          <cell r="E83" t="str">
            <v/>
          </cell>
          <cell r="F83" t="str">
            <v>Winston Salem</v>
          </cell>
          <cell r="G83" t="str">
            <v>NC</v>
          </cell>
          <cell r="H83" t="str">
            <v>27106</v>
          </cell>
          <cell r="I83" t="str">
            <v>(336) 725-0300</v>
          </cell>
          <cell r="J83">
            <v>0.98140000000000005</v>
          </cell>
          <cell r="K83">
            <v>121.81</v>
          </cell>
          <cell r="L83">
            <v>36.85</v>
          </cell>
          <cell r="M83">
            <v>21.47</v>
          </cell>
          <cell r="N83">
            <v>0</v>
          </cell>
          <cell r="O83">
            <v>180.13</v>
          </cell>
          <cell r="P83">
            <v>189.13650000000001</v>
          </cell>
          <cell r="Q83">
            <v>208.05015000000003</v>
          </cell>
          <cell r="R83">
            <v>208.05</v>
          </cell>
        </row>
        <row r="84">
          <cell r="B84">
            <v>1952446510</v>
          </cell>
          <cell r="C84" t="str">
            <v>Brunswick Cove Nursing Center</v>
          </cell>
          <cell r="D84" t="str">
            <v>1478 River Road</v>
          </cell>
          <cell r="E84" t="str">
            <v/>
          </cell>
          <cell r="F84" t="str">
            <v>Winnabow</v>
          </cell>
          <cell r="G84" t="str">
            <v>NC</v>
          </cell>
          <cell r="H84" t="str">
            <v>28479</v>
          </cell>
          <cell r="I84" t="str">
            <v>(910) 371-9894</v>
          </cell>
          <cell r="J84">
            <v>1.077</v>
          </cell>
          <cell r="K84">
            <v>129.33000000000001</v>
          </cell>
          <cell r="L84">
            <v>36.85</v>
          </cell>
          <cell r="M84">
            <v>13.08</v>
          </cell>
          <cell r="N84">
            <v>13.68</v>
          </cell>
          <cell r="O84">
            <v>192.94</v>
          </cell>
          <cell r="P84">
            <v>202.58700000000002</v>
          </cell>
          <cell r="Q84">
            <v>222.84570000000005</v>
          </cell>
          <cell r="R84">
            <v>222.85</v>
          </cell>
        </row>
        <row r="85">
          <cell r="B85">
            <v>1558872333</v>
          </cell>
          <cell r="C85" t="str">
            <v>Brunswick Health and Rehabilitation Center</v>
          </cell>
          <cell r="D85" t="str">
            <v>9600 No 5 School Rd NW</v>
          </cell>
          <cell r="F85" t="str">
            <v>Ash</v>
          </cell>
          <cell r="G85" t="str">
            <v>NC</v>
          </cell>
          <cell r="H85" t="str">
            <v>28420-2122</v>
          </cell>
          <cell r="I85" t="str">
            <v>919-287-6007</v>
          </cell>
          <cell r="J85">
            <v>1.1249</v>
          </cell>
          <cell r="K85">
            <v>133.24</v>
          </cell>
          <cell r="L85">
            <v>36.85</v>
          </cell>
          <cell r="M85">
            <v>33.520000000000003</v>
          </cell>
          <cell r="N85">
            <v>13.68</v>
          </cell>
          <cell r="O85">
            <v>217.29</v>
          </cell>
          <cell r="P85">
            <v>228.15450000000001</v>
          </cell>
          <cell r="Q85">
            <v>250.96995000000004</v>
          </cell>
          <cell r="R85">
            <v>250.97</v>
          </cell>
        </row>
        <row r="86">
          <cell r="B86">
            <v>1306372230</v>
          </cell>
          <cell r="C86" t="str">
            <v>Camden Health and Rehabilitation</v>
          </cell>
          <cell r="D86" t="str">
            <v>1 Marithe Court</v>
          </cell>
          <cell r="F86" t="str">
            <v>Greensboro</v>
          </cell>
          <cell r="G86" t="str">
            <v>NC</v>
          </cell>
          <cell r="H86" t="str">
            <v>27407-2702</v>
          </cell>
          <cell r="I86" t="str">
            <v>336-852-9700</v>
          </cell>
          <cell r="J86">
            <v>1.3251999999999999</v>
          </cell>
          <cell r="K86">
            <v>148.19999999999999</v>
          </cell>
          <cell r="L86">
            <v>36.85</v>
          </cell>
          <cell r="M86">
            <v>19.899999999999999</v>
          </cell>
          <cell r="N86">
            <v>13.68</v>
          </cell>
          <cell r="O86">
            <v>218.63</v>
          </cell>
          <cell r="P86">
            <v>229.5615</v>
          </cell>
          <cell r="Q86">
            <v>252.51765</v>
          </cell>
          <cell r="R86">
            <v>252.52</v>
          </cell>
        </row>
        <row r="87">
          <cell r="B87">
            <v>1255385720</v>
          </cell>
          <cell r="C87" t="str">
            <v xml:space="preserve">Capital Nursing and Rehabilitation </v>
          </cell>
          <cell r="D87" t="str">
            <v>3000 Holston Lane</v>
          </cell>
          <cell r="E87" t="str">
            <v/>
          </cell>
          <cell r="F87" t="str">
            <v>Raleigh</v>
          </cell>
          <cell r="G87" t="str">
            <v>NC</v>
          </cell>
          <cell r="H87" t="str">
            <v>27610</v>
          </cell>
          <cell r="I87" t="str">
            <v>(919) 231-6045</v>
          </cell>
          <cell r="J87">
            <v>1.1136999999999999</v>
          </cell>
          <cell r="K87">
            <v>132.21</v>
          </cell>
          <cell r="L87">
            <v>36.85</v>
          </cell>
          <cell r="M87">
            <v>15.75</v>
          </cell>
          <cell r="N87">
            <v>13.68</v>
          </cell>
          <cell r="O87">
            <v>198.49</v>
          </cell>
          <cell r="P87">
            <v>208.41450000000003</v>
          </cell>
          <cell r="Q87">
            <v>229.25595000000004</v>
          </cell>
          <cell r="R87">
            <v>229.26</v>
          </cell>
        </row>
        <row r="88">
          <cell r="B88">
            <v>1336196526</v>
          </cell>
          <cell r="C88" t="str">
            <v>Cardinal Healthcare &amp; Rehab Center</v>
          </cell>
          <cell r="D88" t="str">
            <v>931 North Aspen Street</v>
          </cell>
          <cell r="E88" t="str">
            <v/>
          </cell>
          <cell r="F88" t="str">
            <v>Lincolnton</v>
          </cell>
          <cell r="G88" t="str">
            <v>NC</v>
          </cell>
          <cell r="H88" t="str">
            <v>28092</v>
          </cell>
          <cell r="I88" t="str">
            <v>(704) 732-7055</v>
          </cell>
          <cell r="J88">
            <v>1.167</v>
          </cell>
          <cell r="K88">
            <v>135.41999999999999</v>
          </cell>
          <cell r="L88">
            <v>36.85</v>
          </cell>
          <cell r="M88">
            <v>13.16</v>
          </cell>
          <cell r="N88">
            <v>13.68</v>
          </cell>
          <cell r="O88">
            <v>199.11</v>
          </cell>
          <cell r="P88">
            <v>209.06550000000001</v>
          </cell>
          <cell r="Q88">
            <v>229.97205000000002</v>
          </cell>
          <cell r="R88">
            <v>229.97</v>
          </cell>
        </row>
        <row r="89">
          <cell r="B89">
            <v>1295279594</v>
          </cell>
          <cell r="C89" t="str">
            <v>Carolina Care Health and Rehabilitation</v>
          </cell>
          <cell r="D89" t="str">
            <v>111 Harrilson Road</v>
          </cell>
          <cell r="F89" t="str">
            <v>Cherryville</v>
          </cell>
          <cell r="G89" t="str">
            <v>NC</v>
          </cell>
          <cell r="H89" t="str">
            <v>28021-0580</v>
          </cell>
          <cell r="I89" t="str">
            <v>(704) 435-4161</v>
          </cell>
          <cell r="J89">
            <v>1.4012</v>
          </cell>
          <cell r="K89">
            <v>157.68</v>
          </cell>
          <cell r="L89">
            <v>36.85</v>
          </cell>
          <cell r="M89">
            <v>26.42</v>
          </cell>
          <cell r="N89">
            <v>13.68</v>
          </cell>
          <cell r="O89">
            <v>234.63</v>
          </cell>
          <cell r="P89">
            <v>246.36150000000001</v>
          </cell>
          <cell r="Q89">
            <v>270.99765000000002</v>
          </cell>
          <cell r="R89">
            <v>271</v>
          </cell>
        </row>
        <row r="90">
          <cell r="B90">
            <v>1902990153</v>
          </cell>
          <cell r="C90" t="str">
            <v>Carolina Health Care Ctr. Of Cumberland</v>
          </cell>
          <cell r="D90" t="str">
            <v>4600 Cumberland Road</v>
          </cell>
          <cell r="E90" t="str">
            <v/>
          </cell>
          <cell r="F90" t="str">
            <v>Fayetteville</v>
          </cell>
          <cell r="G90" t="str">
            <v>NC</v>
          </cell>
          <cell r="H90" t="str">
            <v>28306-2412</v>
          </cell>
          <cell r="I90" t="str">
            <v>(910) 429-1690</v>
          </cell>
          <cell r="J90">
            <v>1.0510999999999999</v>
          </cell>
          <cell r="K90">
            <v>127.27</v>
          </cell>
          <cell r="L90">
            <v>36.85</v>
          </cell>
          <cell r="M90">
            <v>21.14</v>
          </cell>
          <cell r="N90">
            <v>13.68</v>
          </cell>
          <cell r="O90">
            <v>198.94</v>
          </cell>
          <cell r="P90">
            <v>208.887</v>
          </cell>
          <cell r="Q90">
            <v>229.77570000000003</v>
          </cell>
          <cell r="R90">
            <v>229.78</v>
          </cell>
        </row>
        <row r="91">
          <cell r="B91">
            <v>1225524747</v>
          </cell>
          <cell r="C91" t="str">
            <v>Carolina Pines at Asheville</v>
          </cell>
          <cell r="D91" t="str">
            <v>91 Victoria Road</v>
          </cell>
          <cell r="E91" t="str">
            <v/>
          </cell>
          <cell r="F91" t="str">
            <v>Asheville</v>
          </cell>
          <cell r="G91" t="str">
            <v>NC</v>
          </cell>
          <cell r="H91" t="str">
            <v>28801-4491</v>
          </cell>
          <cell r="I91" t="str">
            <v>(828) 255-0076</v>
          </cell>
          <cell r="J91">
            <v>1.2930999999999999</v>
          </cell>
          <cell r="K91">
            <v>144.41999999999999</v>
          </cell>
          <cell r="L91">
            <v>36.85</v>
          </cell>
          <cell r="M91">
            <v>17.36</v>
          </cell>
          <cell r="N91">
            <v>13.68</v>
          </cell>
          <cell r="O91">
            <v>212.31</v>
          </cell>
          <cell r="P91">
            <v>222.9255</v>
          </cell>
          <cell r="Q91">
            <v>245.21805000000001</v>
          </cell>
          <cell r="R91">
            <v>245.22</v>
          </cell>
        </row>
        <row r="92">
          <cell r="B92">
            <v>1215400668</v>
          </cell>
          <cell r="C92" t="str">
            <v>Carolina Pines at Greensboro</v>
          </cell>
          <cell r="D92" t="str">
            <v>109 South Holden Road</v>
          </cell>
          <cell r="E92" t="str">
            <v/>
          </cell>
          <cell r="F92" t="str">
            <v>Greensboro</v>
          </cell>
          <cell r="G92" t="str">
            <v>NC</v>
          </cell>
          <cell r="H92" t="str">
            <v>27407-1336</v>
          </cell>
          <cell r="I92" t="str">
            <v>(336) 292-5390</v>
          </cell>
          <cell r="J92">
            <v>1.3163</v>
          </cell>
          <cell r="K92">
            <v>147.99</v>
          </cell>
          <cell r="L92">
            <v>36.85</v>
          </cell>
          <cell r="M92">
            <v>11.35</v>
          </cell>
          <cell r="N92">
            <v>13.68</v>
          </cell>
          <cell r="O92">
            <v>209.87</v>
          </cell>
          <cell r="P92">
            <v>220.36350000000002</v>
          </cell>
          <cell r="Q92">
            <v>242.39985000000004</v>
          </cell>
          <cell r="R92">
            <v>242.4</v>
          </cell>
        </row>
        <row r="93">
          <cell r="B93">
            <v>1255425427</v>
          </cell>
          <cell r="C93" t="str">
            <v>Carolina Rehab Center Of Burke</v>
          </cell>
          <cell r="D93" t="str">
            <v>3647 Miller Bridge Road</v>
          </cell>
          <cell r="E93" t="str">
            <v/>
          </cell>
          <cell r="F93" t="str">
            <v>Connelly Springs</v>
          </cell>
          <cell r="G93" t="str">
            <v>NC</v>
          </cell>
          <cell r="H93" t="str">
            <v>28612</v>
          </cell>
          <cell r="I93" t="str">
            <v>(828) 397-3144</v>
          </cell>
          <cell r="J93">
            <v>1.1980999999999999</v>
          </cell>
          <cell r="K93">
            <v>138.52000000000001</v>
          </cell>
          <cell r="L93">
            <v>36.85</v>
          </cell>
          <cell r="M93">
            <v>22.07</v>
          </cell>
          <cell r="N93">
            <v>13.68</v>
          </cell>
          <cell r="O93">
            <v>211.12</v>
          </cell>
          <cell r="P93">
            <v>221.67600000000002</v>
          </cell>
          <cell r="Q93">
            <v>243.84360000000004</v>
          </cell>
          <cell r="R93">
            <v>243.84</v>
          </cell>
        </row>
        <row r="94">
          <cell r="B94">
            <v>1558393835</v>
          </cell>
          <cell r="C94" t="str">
            <v>Carolina Rivers Nursing and Rehabilitation Center</v>
          </cell>
          <cell r="D94" t="str">
            <v>1839 Onslow Drive Extension</v>
          </cell>
          <cell r="E94" t="str">
            <v>P O Box 5021</v>
          </cell>
          <cell r="F94" t="str">
            <v>Jacksonville</v>
          </cell>
          <cell r="G94" t="str">
            <v>NC</v>
          </cell>
          <cell r="H94" t="str">
            <v>28540-5906</v>
          </cell>
          <cell r="I94" t="str">
            <v>(910) 455-3610</v>
          </cell>
          <cell r="J94">
            <v>1.0860000000000001</v>
          </cell>
          <cell r="K94">
            <v>129.33000000000001</v>
          </cell>
          <cell r="L94">
            <v>36.85</v>
          </cell>
          <cell r="M94">
            <v>11.78</v>
          </cell>
          <cell r="N94">
            <v>13.68</v>
          </cell>
          <cell r="O94">
            <v>191.64</v>
          </cell>
          <cell r="P94">
            <v>201.22199999999998</v>
          </cell>
          <cell r="Q94">
            <v>221.3442</v>
          </cell>
          <cell r="R94">
            <v>221.34</v>
          </cell>
        </row>
        <row r="95">
          <cell r="B95">
            <v>1083711626</v>
          </cell>
          <cell r="C95" t="str">
            <v>Carrington Place</v>
          </cell>
          <cell r="D95" t="str">
            <v>600 Fullwood Lane</v>
          </cell>
          <cell r="E95" t="str">
            <v/>
          </cell>
          <cell r="F95" t="str">
            <v>Matthews</v>
          </cell>
          <cell r="G95" t="str">
            <v>NC</v>
          </cell>
          <cell r="H95" t="str">
            <v>28105-3090</v>
          </cell>
          <cell r="I95" t="str">
            <v>(704) 841-4920</v>
          </cell>
          <cell r="J95">
            <v>1.3413999999999999</v>
          </cell>
          <cell r="K95">
            <v>151.91999999999999</v>
          </cell>
          <cell r="L95">
            <v>36.85</v>
          </cell>
          <cell r="M95">
            <v>13.16</v>
          </cell>
          <cell r="N95">
            <v>7.18</v>
          </cell>
          <cell r="O95">
            <v>209.11</v>
          </cell>
          <cell r="P95">
            <v>219.56550000000001</v>
          </cell>
          <cell r="Q95">
            <v>241.52205000000004</v>
          </cell>
          <cell r="R95">
            <v>241.52</v>
          </cell>
        </row>
        <row r="96">
          <cell r="B96">
            <v>1669821336</v>
          </cell>
          <cell r="C96" t="str">
            <v>Carver Living Center</v>
          </cell>
          <cell r="D96" t="str">
            <v>321 East Carver Street</v>
          </cell>
          <cell r="E96" t="str">
            <v/>
          </cell>
          <cell r="F96" t="str">
            <v>Durham</v>
          </cell>
          <cell r="G96" t="str">
            <v>NC</v>
          </cell>
          <cell r="H96" t="str">
            <v>27704-5729</v>
          </cell>
          <cell r="I96" t="str">
            <v>(919) 471-3558</v>
          </cell>
          <cell r="J96">
            <v>1.3036000000000001</v>
          </cell>
          <cell r="K96">
            <v>148.62</v>
          </cell>
          <cell r="L96">
            <v>36.85</v>
          </cell>
          <cell r="M96">
            <v>12.84</v>
          </cell>
          <cell r="N96">
            <v>7.18</v>
          </cell>
          <cell r="O96">
            <v>205.49</v>
          </cell>
          <cell r="P96">
            <v>215.76450000000003</v>
          </cell>
          <cell r="Q96">
            <v>237.34095000000005</v>
          </cell>
          <cell r="R96">
            <v>237.34</v>
          </cell>
        </row>
        <row r="97">
          <cell r="B97">
            <v>1083661193</v>
          </cell>
          <cell r="C97" t="str">
            <v>Cary Health &amp; Rehab Center</v>
          </cell>
          <cell r="D97" t="str">
            <v>6590 Tryon Road</v>
          </cell>
          <cell r="E97" t="str">
            <v/>
          </cell>
          <cell r="F97" t="str">
            <v>Cary</v>
          </cell>
          <cell r="G97" t="str">
            <v>NC</v>
          </cell>
          <cell r="H97" t="str">
            <v>27511</v>
          </cell>
          <cell r="I97" t="str">
            <v>(919) 851-8000</v>
          </cell>
          <cell r="J97">
            <v>1.1795</v>
          </cell>
          <cell r="K97">
            <v>138.09</v>
          </cell>
          <cell r="L97">
            <v>36.85</v>
          </cell>
          <cell r="M97">
            <v>15.56</v>
          </cell>
          <cell r="N97">
            <v>13.68</v>
          </cell>
          <cell r="O97">
            <v>204.18</v>
          </cell>
          <cell r="P97">
            <v>214.38900000000001</v>
          </cell>
          <cell r="Q97">
            <v>235.82790000000003</v>
          </cell>
          <cell r="R97">
            <v>235.83</v>
          </cell>
        </row>
        <row r="98">
          <cell r="B98">
            <v>1336118298</v>
          </cell>
          <cell r="C98" t="str">
            <v>Central Continuing Care</v>
          </cell>
          <cell r="D98" t="str">
            <v>1287 Newsome Street</v>
          </cell>
          <cell r="E98" t="str">
            <v/>
          </cell>
          <cell r="F98" t="str">
            <v>Mount Airy</v>
          </cell>
          <cell r="G98" t="str">
            <v>NC</v>
          </cell>
          <cell r="H98" t="str">
            <v>27030-5427</v>
          </cell>
          <cell r="I98" t="str">
            <v>(336) 786-2133</v>
          </cell>
          <cell r="J98">
            <v>1.4294</v>
          </cell>
          <cell r="K98">
            <v>157.03</v>
          </cell>
          <cell r="L98">
            <v>36.85</v>
          </cell>
          <cell r="M98">
            <v>11.04</v>
          </cell>
          <cell r="N98">
            <v>13.68</v>
          </cell>
          <cell r="O98">
            <v>218.6</v>
          </cell>
          <cell r="P98">
            <v>229.53</v>
          </cell>
          <cell r="Q98">
            <v>252.48300000000003</v>
          </cell>
          <cell r="R98">
            <v>252.48</v>
          </cell>
        </row>
        <row r="99">
          <cell r="B99">
            <v>1124111943</v>
          </cell>
          <cell r="C99" t="str">
            <v>Charlotte Health Care Center</v>
          </cell>
          <cell r="D99" t="str">
            <v>1735 Toddville Road</v>
          </cell>
          <cell r="E99" t="str">
            <v/>
          </cell>
          <cell r="F99" t="str">
            <v>Charlotte</v>
          </cell>
          <cell r="G99" t="str">
            <v>NC</v>
          </cell>
          <cell r="H99" t="str">
            <v>28214-2436</v>
          </cell>
          <cell r="I99" t="str">
            <v>(704) 394-4001</v>
          </cell>
          <cell r="J99">
            <v>1.1034999999999999</v>
          </cell>
          <cell r="K99">
            <v>131.53</v>
          </cell>
          <cell r="L99">
            <v>36.85</v>
          </cell>
          <cell r="M99">
            <v>22.16</v>
          </cell>
          <cell r="N99">
            <v>13.68</v>
          </cell>
          <cell r="O99">
            <v>204.22</v>
          </cell>
          <cell r="P99">
            <v>214.43100000000001</v>
          </cell>
          <cell r="Q99">
            <v>235.87410000000003</v>
          </cell>
          <cell r="R99">
            <v>235.87</v>
          </cell>
        </row>
        <row r="100">
          <cell r="B100">
            <v>1699710293</v>
          </cell>
          <cell r="C100" t="str">
            <v>Cherry Point Bay Nursing and Rehabilitation Center</v>
          </cell>
          <cell r="D100" t="str">
            <v>110 McCotter Blvd.</v>
          </cell>
          <cell r="E100" t="str">
            <v/>
          </cell>
          <cell r="F100" t="str">
            <v>Havelock</v>
          </cell>
          <cell r="G100" t="str">
            <v>NC</v>
          </cell>
          <cell r="H100" t="str">
            <v>28532</v>
          </cell>
          <cell r="I100" t="str">
            <v>(252) 444-4631</v>
          </cell>
          <cell r="J100">
            <v>1.2565999999999999</v>
          </cell>
          <cell r="K100">
            <v>139.65</v>
          </cell>
          <cell r="L100">
            <v>36.85</v>
          </cell>
          <cell r="M100">
            <v>18.38</v>
          </cell>
          <cell r="N100">
            <v>13.68</v>
          </cell>
          <cell r="O100">
            <v>208.56</v>
          </cell>
          <cell r="P100">
            <v>218.988</v>
          </cell>
          <cell r="Q100">
            <v>240.88680000000002</v>
          </cell>
          <cell r="R100">
            <v>240.89</v>
          </cell>
        </row>
        <row r="101">
          <cell r="B101">
            <v>1083659692</v>
          </cell>
          <cell r="C101" t="str">
            <v>Chowan River Nursing and Rehabilitation Center</v>
          </cell>
          <cell r="D101" t="str">
            <v>P O Box 566</v>
          </cell>
          <cell r="F101" t="str">
            <v>Edenton</v>
          </cell>
          <cell r="G101" t="str">
            <v>NC</v>
          </cell>
          <cell r="H101" t="str">
            <v>27932-0566</v>
          </cell>
          <cell r="I101" t="str">
            <v>(252) 482-7481</v>
          </cell>
          <cell r="J101">
            <v>1.1385000000000001</v>
          </cell>
          <cell r="K101">
            <v>132.94</v>
          </cell>
          <cell r="L101">
            <v>36.85</v>
          </cell>
          <cell r="M101">
            <v>8.61</v>
          </cell>
          <cell r="N101">
            <v>13.68</v>
          </cell>
          <cell r="O101">
            <v>192.08</v>
          </cell>
          <cell r="P101">
            <v>201.68400000000003</v>
          </cell>
          <cell r="Q101">
            <v>221.85240000000005</v>
          </cell>
          <cell r="R101">
            <v>221.85</v>
          </cell>
        </row>
        <row r="102">
          <cell r="B102">
            <v>1740249382</v>
          </cell>
          <cell r="C102" t="str">
            <v>Clapp's Convalescent Nursing Home, Inc.</v>
          </cell>
          <cell r="D102" t="str">
            <v>500 Mountain Top Drive</v>
          </cell>
          <cell r="E102" t="str">
            <v/>
          </cell>
          <cell r="F102" t="str">
            <v>Asheboro</v>
          </cell>
          <cell r="G102" t="str">
            <v>NC</v>
          </cell>
          <cell r="H102" t="str">
            <v>27203-7929</v>
          </cell>
          <cell r="I102" t="str">
            <v>(336) 625-2074</v>
          </cell>
          <cell r="J102">
            <v>1.0427999999999999</v>
          </cell>
          <cell r="K102">
            <v>126.06</v>
          </cell>
          <cell r="L102">
            <v>36.85</v>
          </cell>
          <cell r="M102">
            <v>31.43</v>
          </cell>
          <cell r="N102">
            <v>13.68</v>
          </cell>
          <cell r="O102">
            <v>208.02</v>
          </cell>
          <cell r="P102">
            <v>218.42100000000002</v>
          </cell>
          <cell r="Q102">
            <v>240.26310000000004</v>
          </cell>
          <cell r="R102">
            <v>240.26</v>
          </cell>
        </row>
        <row r="103">
          <cell r="B103">
            <v>1225000888</v>
          </cell>
          <cell r="C103" t="str">
            <v>CLAPP'S NURSING CENTER, INC.</v>
          </cell>
          <cell r="D103" t="str">
            <v>5229 Appomattox Road</v>
          </cell>
          <cell r="E103" t="str">
            <v>P O Box 249</v>
          </cell>
          <cell r="F103" t="str">
            <v>Pleasant Garden</v>
          </cell>
          <cell r="G103" t="str">
            <v>NC</v>
          </cell>
          <cell r="H103" t="str">
            <v>27313-0249</v>
          </cell>
          <cell r="I103" t="str">
            <v>(336) 674-2252</v>
          </cell>
          <cell r="J103">
            <v>1.0468999999999999</v>
          </cell>
          <cell r="K103">
            <v>126.8</v>
          </cell>
          <cell r="L103">
            <v>36.85</v>
          </cell>
          <cell r="M103">
            <v>21.78</v>
          </cell>
          <cell r="N103">
            <v>13.68</v>
          </cell>
          <cell r="O103">
            <v>199.11</v>
          </cell>
          <cell r="P103">
            <v>209.06550000000001</v>
          </cell>
          <cell r="Q103">
            <v>229.97205000000002</v>
          </cell>
          <cell r="R103">
            <v>229.97</v>
          </cell>
        </row>
        <row r="104">
          <cell r="B104">
            <v>1407803679</v>
          </cell>
          <cell r="C104" t="str">
            <v>Clay County Care Center</v>
          </cell>
          <cell r="D104" t="str">
            <v>86 Valley Hideaway Drive</v>
          </cell>
          <cell r="E104" t="str">
            <v/>
          </cell>
          <cell r="F104" t="str">
            <v>Hayesville</v>
          </cell>
          <cell r="G104" t="str">
            <v>NC</v>
          </cell>
          <cell r="H104" t="str">
            <v>28904</v>
          </cell>
          <cell r="I104" t="str">
            <v>(828) 389-9941</v>
          </cell>
          <cell r="J104">
            <v>1.1252</v>
          </cell>
          <cell r="K104">
            <v>132.88</v>
          </cell>
          <cell r="L104">
            <v>36.85</v>
          </cell>
          <cell r="M104">
            <v>13.01</v>
          </cell>
          <cell r="N104">
            <v>13.68</v>
          </cell>
          <cell r="O104">
            <v>196.42</v>
          </cell>
          <cell r="P104">
            <v>206.24099999999999</v>
          </cell>
          <cell r="Q104">
            <v>226.86510000000001</v>
          </cell>
          <cell r="R104">
            <v>226.87</v>
          </cell>
        </row>
        <row r="105">
          <cell r="B105">
            <v>1710312079</v>
          </cell>
          <cell r="C105" t="str">
            <v>Clear Creek Nursing &amp; Rehabilitation Center</v>
          </cell>
          <cell r="D105" t="str">
            <v>10506 Clear Creek Commerce DR</v>
          </cell>
          <cell r="F105" t="str">
            <v>Mint Hill</v>
          </cell>
          <cell r="G105" t="str">
            <v>NC</v>
          </cell>
          <cell r="H105" t="str">
            <v>28227-7078</v>
          </cell>
          <cell r="I105" t="str">
            <v>252-939-4177</v>
          </cell>
          <cell r="J105">
            <v>1.2113</v>
          </cell>
          <cell r="K105">
            <v>139.69999999999999</v>
          </cell>
          <cell r="L105">
            <v>36.85</v>
          </cell>
          <cell r="M105">
            <v>27.96</v>
          </cell>
          <cell r="N105">
            <v>13.68</v>
          </cell>
          <cell r="O105">
            <v>218.18</v>
          </cell>
          <cell r="P105">
            <v>229.08900000000003</v>
          </cell>
          <cell r="Q105">
            <v>251.99790000000004</v>
          </cell>
          <cell r="R105">
            <v>252</v>
          </cell>
        </row>
        <row r="106">
          <cell r="B106">
            <v>1710537998</v>
          </cell>
          <cell r="C106" t="str">
            <v>Cleveland Pines</v>
          </cell>
          <cell r="D106" t="str">
            <v>1404 North Lafayette Street</v>
          </cell>
          <cell r="F106" t="str">
            <v>Shelby</v>
          </cell>
          <cell r="G106" t="str">
            <v>NC</v>
          </cell>
          <cell r="H106" t="str">
            <v>28150-3498</v>
          </cell>
          <cell r="I106" t="str">
            <v>(704) 487-3859</v>
          </cell>
          <cell r="J106">
            <v>1.1267</v>
          </cell>
          <cell r="K106">
            <v>134.15</v>
          </cell>
          <cell r="L106">
            <v>36.85</v>
          </cell>
          <cell r="M106">
            <v>22.86</v>
          </cell>
          <cell r="N106">
            <v>13.68</v>
          </cell>
          <cell r="O106">
            <v>207.54</v>
          </cell>
          <cell r="P106">
            <v>217.917</v>
          </cell>
          <cell r="Q106">
            <v>239.70870000000002</v>
          </cell>
          <cell r="R106">
            <v>239.71</v>
          </cell>
        </row>
        <row r="107">
          <cell r="B107">
            <v>1841854361</v>
          </cell>
          <cell r="C107" t="str">
            <v>College Pines Rehabilitation and Skilled Nursing Facility</v>
          </cell>
          <cell r="D107" t="str">
            <v>P O Box 250</v>
          </cell>
          <cell r="E107" t="str">
            <v/>
          </cell>
          <cell r="F107" t="str">
            <v>Valdese</v>
          </cell>
          <cell r="G107" t="str">
            <v>NC</v>
          </cell>
          <cell r="H107" t="str">
            <v>28690-0250</v>
          </cell>
          <cell r="I107" t="str">
            <v>(828) 874-6800</v>
          </cell>
          <cell r="J107">
            <v>1.397</v>
          </cell>
          <cell r="K107">
            <v>156.5</v>
          </cell>
          <cell r="L107">
            <v>36.85</v>
          </cell>
          <cell r="M107">
            <v>12.69</v>
          </cell>
          <cell r="N107">
            <v>13.68</v>
          </cell>
          <cell r="O107">
            <v>219.72</v>
          </cell>
          <cell r="P107">
            <v>230.70600000000002</v>
          </cell>
          <cell r="Q107">
            <v>253.77660000000003</v>
          </cell>
          <cell r="R107">
            <v>253.78</v>
          </cell>
        </row>
        <row r="108">
          <cell r="B108">
            <v>1346806015</v>
          </cell>
          <cell r="C108" t="str">
            <v xml:space="preserve">Compass Healthcare and Rehab Guilford </v>
          </cell>
          <cell r="D108" t="str">
            <v>P O Box 829</v>
          </cell>
          <cell r="E108" t="str">
            <v/>
          </cell>
          <cell r="F108" t="str">
            <v>Stokesdale</v>
          </cell>
          <cell r="G108" t="str">
            <v>NC</v>
          </cell>
          <cell r="H108" t="str">
            <v>27357-9398</v>
          </cell>
          <cell r="I108" t="str">
            <v>(336) 643-6301</v>
          </cell>
          <cell r="J108">
            <v>1.2294</v>
          </cell>
          <cell r="K108">
            <v>139.34</v>
          </cell>
          <cell r="L108">
            <v>36.85</v>
          </cell>
          <cell r="M108">
            <v>26.82</v>
          </cell>
          <cell r="N108">
            <v>13.68</v>
          </cell>
          <cell r="O108">
            <v>216.69</v>
          </cell>
          <cell r="P108">
            <v>227.52450000000002</v>
          </cell>
          <cell r="Q108">
            <v>250.27695000000003</v>
          </cell>
          <cell r="R108">
            <v>250.28</v>
          </cell>
        </row>
        <row r="109">
          <cell r="B109">
            <v>1801428768</v>
          </cell>
          <cell r="C109" t="str">
            <v>COMPASS HEALTHCARE AND REHAB HAWFIE</v>
          </cell>
          <cell r="D109" t="str">
            <v>2502 South NC 119</v>
          </cell>
          <cell r="E109" t="str">
            <v/>
          </cell>
          <cell r="F109" t="str">
            <v>Mebane</v>
          </cell>
          <cell r="G109" t="str">
            <v>NC</v>
          </cell>
          <cell r="H109" t="str">
            <v>27302</v>
          </cell>
          <cell r="I109" t="str">
            <v>(336) 578-4701</v>
          </cell>
          <cell r="J109">
            <v>1.1766000000000001</v>
          </cell>
          <cell r="K109">
            <v>137.74</v>
          </cell>
          <cell r="L109">
            <v>36.85</v>
          </cell>
          <cell r="M109">
            <v>17.61</v>
          </cell>
          <cell r="N109">
            <v>13.68</v>
          </cell>
          <cell r="O109">
            <v>205.88</v>
          </cell>
          <cell r="P109">
            <v>216.17400000000001</v>
          </cell>
          <cell r="Q109">
            <v>237.79140000000004</v>
          </cell>
          <cell r="R109">
            <v>237.79</v>
          </cell>
        </row>
        <row r="110">
          <cell r="B110">
            <v>1407325103</v>
          </cell>
          <cell r="C110" t="str">
            <v>Compass Healthcare and Rehab Rowan</v>
          </cell>
          <cell r="D110" t="str">
            <v>1404 South Salisbury Avenue</v>
          </cell>
          <cell r="E110" t="str">
            <v>P O Box 5</v>
          </cell>
          <cell r="F110" t="str">
            <v>Spencer</v>
          </cell>
          <cell r="G110" t="str">
            <v>NC</v>
          </cell>
          <cell r="H110" t="str">
            <v>28159-0005</v>
          </cell>
          <cell r="I110" t="str">
            <v>(704) 633-3892</v>
          </cell>
          <cell r="J110">
            <v>1.3880999999999999</v>
          </cell>
          <cell r="K110">
            <v>155.13999999999999</v>
          </cell>
          <cell r="L110">
            <v>36.85</v>
          </cell>
          <cell r="M110">
            <v>13.03</v>
          </cell>
          <cell r="N110">
            <v>13.68</v>
          </cell>
          <cell r="O110">
            <v>218.7</v>
          </cell>
          <cell r="P110">
            <v>229.63499999999999</v>
          </cell>
          <cell r="Q110">
            <v>252.5985</v>
          </cell>
          <cell r="R110">
            <v>252.6</v>
          </cell>
        </row>
        <row r="111">
          <cell r="B111">
            <v>1891722187</v>
          </cell>
          <cell r="C111" t="str">
            <v>Conover Nursing &amp; Rehab Center</v>
          </cell>
          <cell r="D111" t="str">
            <v>920 4th Street S.W.</v>
          </cell>
          <cell r="E111" t="str">
            <v>P.O. Box 1718</v>
          </cell>
          <cell r="F111" t="str">
            <v>Conover</v>
          </cell>
          <cell r="G111" t="str">
            <v>NC</v>
          </cell>
          <cell r="H111" t="str">
            <v>28613-1718</v>
          </cell>
          <cell r="I111" t="str">
            <v>(828) 695-8282</v>
          </cell>
          <cell r="J111">
            <v>1.1559999999999999</v>
          </cell>
          <cell r="K111">
            <v>137.31</v>
          </cell>
          <cell r="L111">
            <v>36.85</v>
          </cell>
          <cell r="M111">
            <v>20.36</v>
          </cell>
          <cell r="N111">
            <v>13.68</v>
          </cell>
          <cell r="O111">
            <v>208.2</v>
          </cell>
          <cell r="P111">
            <v>218.60999999999999</v>
          </cell>
          <cell r="Q111">
            <v>240.471</v>
          </cell>
          <cell r="R111">
            <v>240.47</v>
          </cell>
        </row>
        <row r="112">
          <cell r="B112">
            <v>1073599510</v>
          </cell>
          <cell r="C112" t="str">
            <v>Courtland Terrace</v>
          </cell>
          <cell r="D112" t="str">
            <v>2300 Aberdeen Boulevard</v>
          </cell>
          <cell r="E112" t="str">
            <v/>
          </cell>
          <cell r="F112" t="str">
            <v>Gastonia</v>
          </cell>
          <cell r="G112" t="str">
            <v>NC</v>
          </cell>
          <cell r="H112" t="str">
            <v>28054-0613</v>
          </cell>
          <cell r="I112" t="str">
            <v>(704) 834-4800</v>
          </cell>
          <cell r="J112">
            <v>1.1352</v>
          </cell>
          <cell r="K112">
            <v>136.34</v>
          </cell>
          <cell r="L112">
            <v>36.85</v>
          </cell>
          <cell r="M112">
            <v>14.44</v>
          </cell>
          <cell r="N112">
            <v>13.68</v>
          </cell>
          <cell r="O112">
            <v>201.31</v>
          </cell>
          <cell r="P112">
            <v>211.37550000000002</v>
          </cell>
          <cell r="Q112">
            <v>232.51305000000005</v>
          </cell>
          <cell r="R112">
            <v>232.51</v>
          </cell>
        </row>
        <row r="113">
          <cell r="B113">
            <v>1972587376</v>
          </cell>
          <cell r="C113" t="str">
            <v>Croasdaile Village</v>
          </cell>
          <cell r="D113" t="str">
            <v>2600 Croasdaile Farm Parkway</v>
          </cell>
          <cell r="E113" t="str">
            <v/>
          </cell>
          <cell r="F113" t="str">
            <v>Durham</v>
          </cell>
          <cell r="G113" t="str">
            <v>NC</v>
          </cell>
          <cell r="H113" t="str">
            <v>27705</v>
          </cell>
          <cell r="I113" t="str">
            <v>(919) 484-0600</v>
          </cell>
          <cell r="J113">
            <v>1.1399999999999999</v>
          </cell>
          <cell r="K113">
            <v>134.61000000000001</v>
          </cell>
          <cell r="L113">
            <v>36.85</v>
          </cell>
          <cell r="M113">
            <v>24.29</v>
          </cell>
          <cell r="N113">
            <v>0</v>
          </cell>
          <cell r="O113">
            <v>195.75</v>
          </cell>
          <cell r="P113">
            <v>205.53750000000002</v>
          </cell>
          <cell r="Q113">
            <v>226.09125000000003</v>
          </cell>
          <cell r="R113">
            <v>226.09</v>
          </cell>
        </row>
        <row r="114">
          <cell r="B114">
            <v>1942236161</v>
          </cell>
          <cell r="C114" t="str">
            <v>Croatan Ridge Nursing and Rehabilitation Center</v>
          </cell>
          <cell r="D114" t="str">
            <v>210 Foxhall Rd.</v>
          </cell>
          <cell r="E114" t="str">
            <v/>
          </cell>
          <cell r="F114" t="str">
            <v>Newport</v>
          </cell>
          <cell r="G114" t="str">
            <v>NC</v>
          </cell>
          <cell r="H114" t="str">
            <v>28570</v>
          </cell>
          <cell r="I114" t="str">
            <v>(252) 223-2560</v>
          </cell>
          <cell r="J114">
            <v>1.3877999999999999</v>
          </cell>
          <cell r="K114">
            <v>149.85</v>
          </cell>
          <cell r="L114">
            <v>36.85</v>
          </cell>
          <cell r="M114">
            <v>19.82</v>
          </cell>
          <cell r="N114">
            <v>13.68</v>
          </cell>
          <cell r="O114">
            <v>220.2</v>
          </cell>
          <cell r="P114">
            <v>231.21</v>
          </cell>
          <cell r="Q114">
            <v>254.33100000000002</v>
          </cell>
          <cell r="R114">
            <v>254.33</v>
          </cell>
        </row>
        <row r="115">
          <cell r="B115">
            <v>1437103850</v>
          </cell>
          <cell r="C115" t="str">
            <v>Cross Creek Health Care</v>
          </cell>
          <cell r="D115" t="str">
            <v>1719 Quarter Road</v>
          </cell>
          <cell r="E115" t="str">
            <v/>
          </cell>
          <cell r="F115" t="str">
            <v>Swan Quarter</v>
          </cell>
          <cell r="G115" t="str">
            <v>NC</v>
          </cell>
          <cell r="H115" t="str">
            <v>27885-9801</v>
          </cell>
          <cell r="I115" t="str">
            <v>(919) 926-2143</v>
          </cell>
          <cell r="J115">
            <v>1.2088050350469379</v>
          </cell>
          <cell r="K115">
            <v>139.15</v>
          </cell>
          <cell r="L115">
            <v>36.85</v>
          </cell>
          <cell r="M115">
            <v>10.41</v>
          </cell>
          <cell r="N115">
            <v>13.68</v>
          </cell>
          <cell r="O115">
            <v>200.09</v>
          </cell>
          <cell r="P115">
            <v>210.09450000000001</v>
          </cell>
          <cell r="Q115">
            <v>231.10395000000003</v>
          </cell>
          <cell r="R115">
            <v>231.1</v>
          </cell>
        </row>
        <row r="116">
          <cell r="B116">
            <v>1851375703</v>
          </cell>
          <cell r="C116" t="str">
            <v>Crystal Bluffs Rehabilitation &amp; Health Care Center</v>
          </cell>
          <cell r="D116" t="str">
            <v>4010 Bridges Street Extension</v>
          </cell>
          <cell r="E116" t="str">
            <v/>
          </cell>
          <cell r="F116" t="str">
            <v>Morehead City</v>
          </cell>
          <cell r="G116" t="str">
            <v>NC</v>
          </cell>
          <cell r="H116" t="str">
            <v>28557</v>
          </cell>
          <cell r="I116" t="str">
            <v>(252) 726-0031</v>
          </cell>
          <cell r="J116">
            <v>1.2267999999999999</v>
          </cell>
          <cell r="K116">
            <v>139.36000000000001</v>
          </cell>
          <cell r="L116">
            <v>36.85</v>
          </cell>
          <cell r="M116">
            <v>22.29</v>
          </cell>
          <cell r="N116">
            <v>13.68</v>
          </cell>
          <cell r="O116">
            <v>212.18</v>
          </cell>
          <cell r="P116">
            <v>222.78900000000002</v>
          </cell>
          <cell r="Q116">
            <v>245.06790000000004</v>
          </cell>
          <cell r="R116">
            <v>245.07</v>
          </cell>
        </row>
        <row r="117">
          <cell r="B117">
            <v>1639630452</v>
          </cell>
          <cell r="C117" t="str">
            <v>Currituck Health &amp; Rehab Center</v>
          </cell>
          <cell r="D117" t="str">
            <v>3907 Caratoke Hwy</v>
          </cell>
          <cell r="E117" t="str">
            <v>P O Box 119</v>
          </cell>
          <cell r="F117" t="str">
            <v>Barco</v>
          </cell>
          <cell r="G117" t="str">
            <v>NC</v>
          </cell>
          <cell r="H117" t="str">
            <v>27917-0226</v>
          </cell>
          <cell r="I117" t="str">
            <v>(252) 457-0500</v>
          </cell>
          <cell r="J117">
            <v>1.2479</v>
          </cell>
          <cell r="K117">
            <v>142.99</v>
          </cell>
          <cell r="L117">
            <v>36.85</v>
          </cell>
          <cell r="M117">
            <v>23.57</v>
          </cell>
          <cell r="N117">
            <v>13.68</v>
          </cell>
          <cell r="O117">
            <v>217.09</v>
          </cell>
          <cell r="P117">
            <v>227.94450000000001</v>
          </cell>
          <cell r="Q117">
            <v>250.73895000000002</v>
          </cell>
          <cell r="R117">
            <v>250.74</v>
          </cell>
        </row>
        <row r="118">
          <cell r="B118">
            <v>1093131310</v>
          </cell>
          <cell r="C118" t="str">
            <v>Cypress Pointe Rehabilitation Center</v>
          </cell>
          <cell r="D118" t="str">
            <v>2006 South 16th Street</v>
          </cell>
          <cell r="E118" t="str">
            <v/>
          </cell>
          <cell r="F118" t="str">
            <v>Wilmington</v>
          </cell>
          <cell r="G118" t="str">
            <v>NC</v>
          </cell>
          <cell r="H118" t="str">
            <v>28401-6613</v>
          </cell>
          <cell r="I118" t="str">
            <v>(910) 763-6271</v>
          </cell>
          <cell r="J118">
            <v>1.1352</v>
          </cell>
          <cell r="K118">
            <v>131.12</v>
          </cell>
          <cell r="L118">
            <v>36.85</v>
          </cell>
          <cell r="M118">
            <v>19.07</v>
          </cell>
          <cell r="N118">
            <v>13.68</v>
          </cell>
          <cell r="O118">
            <v>200.72</v>
          </cell>
          <cell r="P118">
            <v>210.756</v>
          </cell>
          <cell r="Q118">
            <v>231.83160000000001</v>
          </cell>
          <cell r="R118">
            <v>231.83</v>
          </cell>
        </row>
        <row r="119">
          <cell r="B119">
            <v>1912485517</v>
          </cell>
          <cell r="C119" t="str">
            <v>Davie Nursing &amp; Rehabilitation Center</v>
          </cell>
          <cell r="D119" t="str">
            <v>1007 Howard Street</v>
          </cell>
          <cell r="E119" t="str">
            <v/>
          </cell>
          <cell r="F119" t="str">
            <v>Mocksville</v>
          </cell>
          <cell r="G119" t="str">
            <v>NC</v>
          </cell>
          <cell r="H119" t="str">
            <v>27028-0527</v>
          </cell>
          <cell r="I119" t="str">
            <v>(336) 751-1269</v>
          </cell>
          <cell r="J119">
            <v>1.2124999999999999</v>
          </cell>
          <cell r="K119">
            <v>139.76</v>
          </cell>
          <cell r="L119">
            <v>36.85</v>
          </cell>
          <cell r="M119">
            <v>31.24</v>
          </cell>
          <cell r="N119">
            <v>13.68</v>
          </cell>
          <cell r="O119">
            <v>221.53</v>
          </cell>
          <cell r="P119">
            <v>232.60650000000001</v>
          </cell>
          <cell r="Q119">
            <v>255.86715000000004</v>
          </cell>
          <cell r="R119">
            <v>255.87</v>
          </cell>
        </row>
        <row r="120">
          <cell r="B120">
            <v>1841697422</v>
          </cell>
          <cell r="C120" t="str">
            <v>Davis Health and Wellness Center at Cambridge Village</v>
          </cell>
          <cell r="D120" t="str">
            <v>83 Cavalier Dr.</v>
          </cell>
          <cell r="E120" t="str">
            <v>Suite 200</v>
          </cell>
          <cell r="F120" t="str">
            <v>Wilmington</v>
          </cell>
          <cell r="G120" t="str">
            <v>NC</v>
          </cell>
          <cell r="H120" t="str">
            <v>28405-4444</v>
          </cell>
          <cell r="I120" t="str">
            <v>910-566-1218</v>
          </cell>
          <cell r="J120">
            <v>1.0549999999999999</v>
          </cell>
          <cell r="K120">
            <v>128.02000000000001</v>
          </cell>
          <cell r="L120">
            <v>36.85</v>
          </cell>
          <cell r="M120">
            <v>20.329999999999998</v>
          </cell>
          <cell r="N120">
            <v>13.68</v>
          </cell>
          <cell r="O120">
            <v>198.89</v>
          </cell>
          <cell r="P120">
            <v>208.83449999999999</v>
          </cell>
          <cell r="Q120">
            <v>229.71795</v>
          </cell>
          <cell r="R120">
            <v>229.72</v>
          </cell>
        </row>
        <row r="121">
          <cell r="B121">
            <v>1356346191</v>
          </cell>
          <cell r="C121" t="str">
            <v>Davis Health Care Center</v>
          </cell>
          <cell r="D121" t="str">
            <v>1011 Porters Neck Road</v>
          </cell>
          <cell r="E121" t="str">
            <v/>
          </cell>
          <cell r="F121" t="str">
            <v>Wilmington</v>
          </cell>
          <cell r="G121" t="str">
            <v>NC</v>
          </cell>
          <cell r="H121" t="str">
            <v>28411-9196</v>
          </cell>
          <cell r="I121" t="str">
            <v>(910) 686-7195</v>
          </cell>
          <cell r="J121">
            <v>0.89929999999999999</v>
          </cell>
          <cell r="K121">
            <v>114.13</v>
          </cell>
          <cell r="L121">
            <v>36.85</v>
          </cell>
          <cell r="M121">
            <v>20.57</v>
          </cell>
          <cell r="N121">
            <v>7.18</v>
          </cell>
          <cell r="O121">
            <v>178.73</v>
          </cell>
          <cell r="P121">
            <v>187.66649999999998</v>
          </cell>
          <cell r="Q121">
            <v>206.43315000000001</v>
          </cell>
          <cell r="R121">
            <v>206.43</v>
          </cell>
        </row>
        <row r="122">
          <cell r="B122">
            <v>1477537199</v>
          </cell>
          <cell r="C122" t="str">
            <v>Deer Park Health &amp; Rehabilitation</v>
          </cell>
          <cell r="D122" t="str">
            <v>306 Deer Park Rd.</v>
          </cell>
          <cell r="E122" t="str">
            <v/>
          </cell>
          <cell r="F122" t="str">
            <v>Nebo</v>
          </cell>
          <cell r="G122" t="str">
            <v>NC</v>
          </cell>
          <cell r="H122" t="str">
            <v>28761-8746</v>
          </cell>
          <cell r="I122" t="str">
            <v>(828) 652-3032</v>
          </cell>
          <cell r="J122">
            <v>1.1264000000000001</v>
          </cell>
          <cell r="K122">
            <v>133.87</v>
          </cell>
          <cell r="L122">
            <v>36.85</v>
          </cell>
          <cell r="M122">
            <v>8.0299999999999994</v>
          </cell>
          <cell r="N122">
            <v>13.68</v>
          </cell>
          <cell r="O122">
            <v>192.43</v>
          </cell>
          <cell r="P122">
            <v>202.0515</v>
          </cell>
          <cell r="Q122">
            <v>222.25665000000004</v>
          </cell>
          <cell r="R122">
            <v>222.26</v>
          </cell>
        </row>
        <row r="123">
          <cell r="B123">
            <v>1831551514</v>
          </cell>
          <cell r="C123" t="str">
            <v>Durham Nursing and Rehabilitation Center</v>
          </cell>
          <cell r="D123" t="str">
            <v>411 South Lasalle Street</v>
          </cell>
          <cell r="E123" t="str">
            <v/>
          </cell>
          <cell r="F123" t="str">
            <v>Durham</v>
          </cell>
          <cell r="G123" t="str">
            <v>NC</v>
          </cell>
          <cell r="H123" t="str">
            <v>27705-3799</v>
          </cell>
          <cell r="I123" t="str">
            <v>(919) 383-5521</v>
          </cell>
          <cell r="J123">
            <v>1.2826</v>
          </cell>
          <cell r="K123">
            <v>144.91999999999999</v>
          </cell>
          <cell r="L123">
            <v>36.85</v>
          </cell>
          <cell r="M123">
            <v>15.4</v>
          </cell>
          <cell r="N123">
            <v>13.68</v>
          </cell>
          <cell r="O123">
            <v>210.85</v>
          </cell>
          <cell r="P123">
            <v>221.39250000000001</v>
          </cell>
          <cell r="Q123">
            <v>243.53175000000005</v>
          </cell>
          <cell r="R123">
            <v>243.53</v>
          </cell>
        </row>
        <row r="124">
          <cell r="B124">
            <v>1154792000</v>
          </cell>
          <cell r="C124" t="str">
            <v>East Carolina Rehab and Wellness</v>
          </cell>
          <cell r="D124" t="str">
            <v>2575 West 5th Street</v>
          </cell>
          <cell r="E124" t="str">
            <v/>
          </cell>
          <cell r="F124" t="str">
            <v>Greenville</v>
          </cell>
          <cell r="G124" t="str">
            <v>NC</v>
          </cell>
          <cell r="H124" t="str">
            <v>27834</v>
          </cell>
          <cell r="I124" t="str">
            <v>(252) 830-9100</v>
          </cell>
          <cell r="J124">
            <v>1.0321</v>
          </cell>
          <cell r="K124">
            <v>125.49</v>
          </cell>
          <cell r="L124">
            <v>36.85</v>
          </cell>
          <cell r="M124">
            <v>8.85</v>
          </cell>
          <cell r="N124">
            <v>13.68</v>
          </cell>
          <cell r="O124">
            <v>184.87</v>
          </cell>
          <cell r="P124">
            <v>194.11350000000002</v>
          </cell>
          <cell r="Q124">
            <v>213.52485000000004</v>
          </cell>
          <cell r="R124">
            <v>213.52</v>
          </cell>
        </row>
        <row r="125">
          <cell r="B125">
            <v>1184196206</v>
          </cell>
          <cell r="C125" t="str">
            <v xml:space="preserve">Eckerd Living Center </v>
          </cell>
          <cell r="D125" t="str">
            <v>P O Box 190 </v>
          </cell>
          <cell r="F125" t="str">
            <v>Highlands</v>
          </cell>
          <cell r="G125" t="str">
            <v>NC</v>
          </cell>
          <cell r="H125">
            <v>28741</v>
          </cell>
          <cell r="I125" t="str">
            <v>(828) 526-1401</v>
          </cell>
          <cell r="J125">
            <v>0.99929999999999997</v>
          </cell>
          <cell r="K125">
            <v>122.96</v>
          </cell>
          <cell r="L125">
            <v>36.85</v>
          </cell>
          <cell r="M125">
            <v>15.69</v>
          </cell>
          <cell r="N125">
            <v>13.68</v>
          </cell>
          <cell r="O125">
            <v>189.18</v>
          </cell>
          <cell r="P125">
            <v>198.63900000000001</v>
          </cell>
          <cell r="Q125">
            <v>218.50290000000004</v>
          </cell>
          <cell r="R125">
            <v>218.5</v>
          </cell>
        </row>
        <row r="126">
          <cell r="B126">
            <v>1003366311</v>
          </cell>
          <cell r="C126" t="str">
            <v>Edgecombe Health and Rehabilitation Center</v>
          </cell>
          <cell r="D126" t="str">
            <v>1000 Western Boulevard</v>
          </cell>
          <cell r="E126" t="str">
            <v/>
          </cell>
          <cell r="F126" t="str">
            <v>Tarboro</v>
          </cell>
          <cell r="G126" t="str">
            <v>NC</v>
          </cell>
          <cell r="H126" t="str">
            <v>27886</v>
          </cell>
          <cell r="I126" t="str">
            <v>(252) 823-0401</v>
          </cell>
          <cell r="J126">
            <v>1.2771999999999999</v>
          </cell>
          <cell r="K126">
            <v>145.30000000000001</v>
          </cell>
          <cell r="L126">
            <v>36.85</v>
          </cell>
          <cell r="M126">
            <v>15.96</v>
          </cell>
          <cell r="N126">
            <v>7.18</v>
          </cell>
          <cell r="O126">
            <v>205.29</v>
          </cell>
          <cell r="P126">
            <v>215.55449999999999</v>
          </cell>
          <cell r="Q126">
            <v>237.10995</v>
          </cell>
          <cell r="R126">
            <v>237.11</v>
          </cell>
        </row>
        <row r="127">
          <cell r="B127">
            <v>1750418802</v>
          </cell>
          <cell r="C127" t="str">
            <v>Edgewood Place At The Village-Brookwood</v>
          </cell>
          <cell r="D127" t="str">
            <v>1820 Brookwood Ave.</v>
          </cell>
          <cell r="E127" t="str">
            <v/>
          </cell>
          <cell r="F127" t="str">
            <v>Burlington</v>
          </cell>
          <cell r="G127" t="str">
            <v>NC</v>
          </cell>
          <cell r="H127" t="str">
            <v>27215</v>
          </cell>
          <cell r="I127" t="str">
            <v>(336) 538-8400</v>
          </cell>
          <cell r="J127">
            <v>1.2088050350469379</v>
          </cell>
          <cell r="K127">
            <v>138.99</v>
          </cell>
          <cell r="L127">
            <v>36.85</v>
          </cell>
          <cell r="M127">
            <v>15.02</v>
          </cell>
          <cell r="N127">
            <v>0</v>
          </cell>
          <cell r="O127">
            <v>190.86</v>
          </cell>
          <cell r="P127">
            <v>200.40300000000002</v>
          </cell>
          <cell r="Q127">
            <v>220.44330000000005</v>
          </cell>
          <cell r="R127">
            <v>220.44</v>
          </cell>
        </row>
        <row r="128">
          <cell r="B128">
            <v>1265556294</v>
          </cell>
          <cell r="C128" t="str">
            <v>Elderberry Health Care</v>
          </cell>
          <cell r="D128" t="str">
            <v>415 Elderberry Lane</v>
          </cell>
          <cell r="E128" t="str">
            <v/>
          </cell>
          <cell r="F128" t="str">
            <v>Marshall</v>
          </cell>
          <cell r="G128" t="str">
            <v>NC</v>
          </cell>
          <cell r="H128" t="str">
            <v>28753</v>
          </cell>
          <cell r="I128" t="str">
            <v>(828) 252-1790</v>
          </cell>
          <cell r="J128">
            <v>1.4844999999999999</v>
          </cell>
          <cell r="K128">
            <v>160.97999999999999</v>
          </cell>
          <cell r="L128">
            <v>36.85</v>
          </cell>
          <cell r="M128">
            <v>10.77</v>
          </cell>
          <cell r="N128">
            <v>13.68</v>
          </cell>
          <cell r="O128">
            <v>222.28</v>
          </cell>
          <cell r="P128">
            <v>233.39400000000001</v>
          </cell>
          <cell r="Q128">
            <v>256.73340000000002</v>
          </cell>
          <cell r="R128">
            <v>256.73</v>
          </cell>
        </row>
        <row r="129">
          <cell r="B129">
            <v>1952766271</v>
          </cell>
          <cell r="C129" t="str">
            <v>Elizabeth City Health and Rehabilitation Center</v>
          </cell>
          <cell r="D129" t="str">
            <v>1075 US Highway 17 South</v>
          </cell>
          <cell r="E129" t="str">
            <v/>
          </cell>
          <cell r="F129" t="str">
            <v>Elizabeth City</v>
          </cell>
          <cell r="G129" t="str">
            <v>NC</v>
          </cell>
          <cell r="H129">
            <v>27909</v>
          </cell>
          <cell r="I129" t="str">
            <v>(252) 338-3975</v>
          </cell>
          <cell r="J129">
            <v>1.4041999999999999</v>
          </cell>
          <cell r="K129">
            <v>156.52000000000001</v>
          </cell>
          <cell r="L129">
            <v>36.85</v>
          </cell>
          <cell r="M129">
            <v>18.940000000000001</v>
          </cell>
          <cell r="N129">
            <v>7.18</v>
          </cell>
          <cell r="O129">
            <v>219.49</v>
          </cell>
          <cell r="P129">
            <v>230.46450000000002</v>
          </cell>
          <cell r="Q129">
            <v>253.51095000000004</v>
          </cell>
          <cell r="R129">
            <v>253.51</v>
          </cell>
        </row>
        <row r="130">
          <cell r="B130">
            <v>1609124155</v>
          </cell>
          <cell r="C130" t="str">
            <v>Emerald Health &amp; Rehab Center</v>
          </cell>
          <cell r="D130" t="str">
            <v>54 Red Mulberry Way</v>
          </cell>
          <cell r="F130" t="str">
            <v>Lillington</v>
          </cell>
          <cell r="G130" t="str">
            <v>NC</v>
          </cell>
          <cell r="H130">
            <v>27546</v>
          </cell>
          <cell r="I130" t="str">
            <v>(910) 892-4021</v>
          </cell>
          <cell r="J130">
            <v>1.1344000000000001</v>
          </cell>
          <cell r="K130">
            <v>132.59</v>
          </cell>
          <cell r="L130">
            <v>36.85</v>
          </cell>
          <cell r="M130">
            <v>25.46</v>
          </cell>
          <cell r="N130">
            <v>13.68</v>
          </cell>
          <cell r="O130">
            <v>208.58</v>
          </cell>
          <cell r="P130">
            <v>219.00900000000001</v>
          </cell>
          <cell r="Q130">
            <v>240.90990000000002</v>
          </cell>
          <cell r="R130">
            <v>240.91</v>
          </cell>
        </row>
        <row r="131">
          <cell r="B131">
            <v>1407803828</v>
          </cell>
          <cell r="C131" t="str">
            <v>Emerald Ridge Rehab &amp; Care Center</v>
          </cell>
          <cell r="D131" t="str">
            <v>25 Reynolds Mountain Boulevard</v>
          </cell>
          <cell r="E131" t="str">
            <v/>
          </cell>
          <cell r="F131" t="str">
            <v>Asheville</v>
          </cell>
          <cell r="G131" t="str">
            <v>NC</v>
          </cell>
          <cell r="H131" t="str">
            <v>28804-1270</v>
          </cell>
          <cell r="I131" t="str">
            <v>(828) 645-6619</v>
          </cell>
          <cell r="J131">
            <v>1.2568999999999999</v>
          </cell>
          <cell r="K131">
            <v>145.04</v>
          </cell>
          <cell r="L131">
            <v>36.85</v>
          </cell>
          <cell r="M131">
            <v>11.37</v>
          </cell>
          <cell r="N131">
            <v>13.68</v>
          </cell>
          <cell r="O131">
            <v>206.94</v>
          </cell>
          <cell r="P131">
            <v>217.28700000000001</v>
          </cell>
          <cell r="Q131">
            <v>239.01570000000004</v>
          </cell>
          <cell r="R131">
            <v>239.02</v>
          </cell>
        </row>
        <row r="132">
          <cell r="B132">
            <v>1821024274</v>
          </cell>
          <cell r="C132" t="str">
            <v>Enfield Oaks Nursing and Rehabilitation Center</v>
          </cell>
          <cell r="D132" t="str">
            <v>208 Cary Street</v>
          </cell>
          <cell r="E132" t="str">
            <v>P O Box 279</v>
          </cell>
          <cell r="F132" t="str">
            <v>Enfield</v>
          </cell>
          <cell r="G132" t="str">
            <v>NC</v>
          </cell>
          <cell r="H132" t="str">
            <v>27823-0456</v>
          </cell>
          <cell r="I132" t="str">
            <v>(252) 445-2111</v>
          </cell>
          <cell r="J132">
            <v>1.2088050350469379</v>
          </cell>
          <cell r="K132">
            <v>136.02000000000001</v>
          </cell>
          <cell r="L132">
            <v>36.85</v>
          </cell>
          <cell r="M132">
            <v>8.0299999999999994</v>
          </cell>
          <cell r="N132">
            <v>13.68</v>
          </cell>
          <cell r="O132">
            <v>194.58</v>
          </cell>
          <cell r="P132">
            <v>204.30900000000003</v>
          </cell>
          <cell r="Q132">
            <v>224.73990000000003</v>
          </cell>
          <cell r="R132">
            <v>224.74</v>
          </cell>
        </row>
        <row r="133">
          <cell r="B133">
            <v>1770995094</v>
          </cell>
          <cell r="C133" t="str">
            <v>Fair Haven at Forest City</v>
          </cell>
          <cell r="D133" t="str">
            <v>830 Bethany Church Road</v>
          </cell>
          <cell r="E133" t="str">
            <v/>
          </cell>
          <cell r="F133" t="str">
            <v>Forest City</v>
          </cell>
          <cell r="G133" t="str">
            <v>NC</v>
          </cell>
          <cell r="H133" t="str">
            <v>28043-9112</v>
          </cell>
          <cell r="I133" t="str">
            <v>(828) 245-2852</v>
          </cell>
          <cell r="J133">
            <v>1.1285000000000001</v>
          </cell>
          <cell r="K133">
            <v>132.85</v>
          </cell>
          <cell r="L133">
            <v>36.85</v>
          </cell>
          <cell r="M133">
            <v>11.74</v>
          </cell>
          <cell r="N133">
            <v>13.68</v>
          </cell>
          <cell r="O133">
            <v>195.12</v>
          </cell>
          <cell r="P133">
            <v>204.876</v>
          </cell>
          <cell r="Q133">
            <v>225.36360000000002</v>
          </cell>
          <cell r="R133">
            <v>225.36</v>
          </cell>
        </row>
        <row r="134">
          <cell r="B134">
            <v>1275508970</v>
          </cell>
          <cell r="C134" t="str">
            <v>Fair Haven Home, Inc.</v>
          </cell>
          <cell r="D134" t="str">
            <v>149 Fair Haven Drive</v>
          </cell>
          <cell r="E134" t="str">
            <v/>
          </cell>
          <cell r="F134" t="str">
            <v>Bostic</v>
          </cell>
          <cell r="G134" t="str">
            <v>NC</v>
          </cell>
          <cell r="H134" t="str">
            <v>28018</v>
          </cell>
          <cell r="I134" t="str">
            <v>(828) 245-9095</v>
          </cell>
          <cell r="J134">
            <v>0.87939999999999996</v>
          </cell>
          <cell r="K134">
            <v>114.32</v>
          </cell>
          <cell r="L134">
            <v>36.85</v>
          </cell>
          <cell r="M134">
            <v>16.23</v>
          </cell>
          <cell r="N134">
            <v>13.68</v>
          </cell>
          <cell r="O134">
            <v>181.08</v>
          </cell>
          <cell r="P134">
            <v>190.13400000000001</v>
          </cell>
          <cell r="Q134">
            <v>209.14740000000003</v>
          </cell>
          <cell r="R134">
            <v>209.15</v>
          </cell>
        </row>
        <row r="135">
          <cell r="B135">
            <v>1417944752</v>
          </cell>
          <cell r="C135" t="str">
            <v>Five Oaks Manor</v>
          </cell>
          <cell r="D135" t="str">
            <v>413 Winecoff School Road</v>
          </cell>
          <cell r="F135" t="str">
            <v>Concord</v>
          </cell>
          <cell r="G135" t="str">
            <v>NC</v>
          </cell>
          <cell r="H135">
            <v>28027</v>
          </cell>
          <cell r="I135" t="str">
            <v>(704) 788-2131</v>
          </cell>
          <cell r="J135">
            <v>1.2967</v>
          </cell>
          <cell r="K135">
            <v>147.07</v>
          </cell>
          <cell r="L135">
            <v>36.85</v>
          </cell>
          <cell r="M135">
            <v>8.2100000000000009</v>
          </cell>
          <cell r="N135">
            <v>7.18</v>
          </cell>
          <cell r="O135">
            <v>199.31</v>
          </cell>
          <cell r="P135">
            <v>209.27550000000002</v>
          </cell>
          <cell r="Q135">
            <v>230.20305000000005</v>
          </cell>
          <cell r="R135">
            <v>230.2</v>
          </cell>
        </row>
        <row r="136">
          <cell r="B136">
            <v>1396747689</v>
          </cell>
          <cell r="C136" t="str">
            <v>Flesher'S Fairview Healthcare Center</v>
          </cell>
          <cell r="D136" t="str">
            <v>P. O. Box 1160</v>
          </cell>
          <cell r="E136" t="str">
            <v>3016 Cane Creek Road</v>
          </cell>
          <cell r="F136" t="str">
            <v>Fairview</v>
          </cell>
          <cell r="G136" t="str">
            <v>NC</v>
          </cell>
          <cell r="H136" t="str">
            <v>28730-1160</v>
          </cell>
          <cell r="I136" t="str">
            <v>(828) 628-2800</v>
          </cell>
          <cell r="J136">
            <v>1.2049000000000001</v>
          </cell>
          <cell r="K136">
            <v>137.34</v>
          </cell>
          <cell r="L136">
            <v>36.85</v>
          </cell>
          <cell r="M136">
            <v>11.35</v>
          </cell>
          <cell r="N136">
            <v>13.68</v>
          </cell>
          <cell r="O136">
            <v>199.22</v>
          </cell>
          <cell r="P136">
            <v>209.18100000000001</v>
          </cell>
          <cell r="Q136">
            <v>230.09910000000002</v>
          </cell>
          <cell r="R136">
            <v>230.1</v>
          </cell>
        </row>
        <row r="137">
          <cell r="B137">
            <v>1932135381</v>
          </cell>
          <cell r="C137" t="str">
            <v>Forrest Oakes Healthcare Center</v>
          </cell>
          <cell r="D137" t="str">
            <v>620 Heathwood Drive</v>
          </cell>
          <cell r="F137" t="str">
            <v>Albemarle</v>
          </cell>
          <cell r="G137" t="str">
            <v>NC</v>
          </cell>
          <cell r="H137" t="str">
            <v>28001-0620</v>
          </cell>
          <cell r="I137" t="str">
            <v>(704) 983-2686</v>
          </cell>
          <cell r="J137">
            <v>1.2854000000000001</v>
          </cell>
          <cell r="K137">
            <v>145.93</v>
          </cell>
          <cell r="L137">
            <v>36.85</v>
          </cell>
          <cell r="M137">
            <v>13.59</v>
          </cell>
          <cell r="N137">
            <v>13.68</v>
          </cell>
          <cell r="O137">
            <v>210.05</v>
          </cell>
          <cell r="P137">
            <v>220.55250000000001</v>
          </cell>
          <cell r="Q137">
            <v>242.60775000000004</v>
          </cell>
          <cell r="R137">
            <v>242.61</v>
          </cell>
        </row>
        <row r="138">
          <cell r="B138">
            <v>1710932355</v>
          </cell>
          <cell r="C138" t="str">
            <v>Fountains At The Albemarle</v>
          </cell>
          <cell r="D138" t="str">
            <v>200 Trade Street</v>
          </cell>
          <cell r="E138" t="str">
            <v/>
          </cell>
          <cell r="F138" t="str">
            <v>Tarboro</v>
          </cell>
          <cell r="G138" t="str">
            <v>NC</v>
          </cell>
          <cell r="H138" t="str">
            <v>27886-5029</v>
          </cell>
          <cell r="I138" t="str">
            <v>(252) 823-2799</v>
          </cell>
          <cell r="J138">
            <v>0.92</v>
          </cell>
          <cell r="K138">
            <v>116.65</v>
          </cell>
          <cell r="L138">
            <v>36.85</v>
          </cell>
          <cell r="M138">
            <v>22.02</v>
          </cell>
          <cell r="N138">
            <v>13.68</v>
          </cell>
          <cell r="O138">
            <v>189.2</v>
          </cell>
          <cell r="P138">
            <v>198.66</v>
          </cell>
          <cell r="Q138">
            <v>218.52600000000001</v>
          </cell>
          <cell r="R138">
            <v>218.53</v>
          </cell>
        </row>
        <row r="139">
          <cell r="B139">
            <v>1376570275</v>
          </cell>
          <cell r="C139" t="str">
            <v>Franklin Oaks Nursing and Rehabilitation Center</v>
          </cell>
          <cell r="D139" t="str">
            <v>1704 Highway 39 North</v>
          </cell>
          <cell r="E139" t="str">
            <v/>
          </cell>
          <cell r="F139" t="str">
            <v>Louisburg</v>
          </cell>
          <cell r="G139" t="str">
            <v>NC</v>
          </cell>
          <cell r="H139" t="str">
            <v>27549</v>
          </cell>
          <cell r="I139" t="str">
            <v>(919) 496-7222</v>
          </cell>
          <cell r="J139">
            <v>1.19</v>
          </cell>
          <cell r="K139">
            <v>137.34</v>
          </cell>
          <cell r="L139">
            <v>36.85</v>
          </cell>
          <cell r="M139">
            <v>11.37</v>
          </cell>
          <cell r="N139">
            <v>13.68</v>
          </cell>
          <cell r="O139">
            <v>199.24</v>
          </cell>
          <cell r="P139">
            <v>209.20200000000003</v>
          </cell>
          <cell r="Q139">
            <v>230.12220000000005</v>
          </cell>
          <cell r="R139">
            <v>230.12</v>
          </cell>
        </row>
        <row r="140">
          <cell r="B140">
            <v>1417951492</v>
          </cell>
          <cell r="C140" t="str">
            <v>Friends Homes - Guilford</v>
          </cell>
          <cell r="D140" t="str">
            <v>925 New Garden Road</v>
          </cell>
          <cell r="E140" t="str">
            <v/>
          </cell>
          <cell r="F140" t="str">
            <v>Greensboro</v>
          </cell>
          <cell r="G140" t="str">
            <v>NC</v>
          </cell>
          <cell r="H140" t="str">
            <v>27410-3299</v>
          </cell>
          <cell r="I140" t="str">
            <v>(336) 292-8187</v>
          </cell>
          <cell r="J140">
            <v>0.97750000000000004</v>
          </cell>
          <cell r="K140">
            <v>121.33</v>
          </cell>
          <cell r="L140">
            <v>36.85</v>
          </cell>
          <cell r="M140">
            <v>15.03</v>
          </cell>
          <cell r="N140">
            <v>0</v>
          </cell>
          <cell r="O140">
            <v>173.21</v>
          </cell>
          <cell r="P140">
            <v>181.87050000000002</v>
          </cell>
          <cell r="Q140">
            <v>200.05755000000005</v>
          </cell>
          <cell r="R140">
            <v>200.06</v>
          </cell>
        </row>
        <row r="141">
          <cell r="B141">
            <v>1730183625</v>
          </cell>
          <cell r="C141" t="str">
            <v>Friends Homes - West</v>
          </cell>
          <cell r="D141" t="str">
            <v>6100 W Friendly Ave</v>
          </cell>
          <cell r="F141" t="str">
            <v>Greensboro</v>
          </cell>
          <cell r="G141" t="str">
            <v>NC</v>
          </cell>
          <cell r="H141" t="str">
            <v>27410-4160</v>
          </cell>
          <cell r="I141" t="str">
            <v>336-292-9952</v>
          </cell>
          <cell r="J141">
            <v>0.94499999999999995</v>
          </cell>
          <cell r="K141">
            <v>119.81</v>
          </cell>
          <cell r="L141">
            <v>36.85</v>
          </cell>
          <cell r="M141">
            <v>10.84</v>
          </cell>
          <cell r="N141">
            <v>0</v>
          </cell>
          <cell r="O141">
            <v>167.5</v>
          </cell>
          <cell r="P141">
            <v>175.875</v>
          </cell>
          <cell r="Q141">
            <v>193.46250000000001</v>
          </cell>
          <cell r="R141">
            <v>193.46</v>
          </cell>
        </row>
        <row r="142">
          <cell r="B142">
            <v>1730136128</v>
          </cell>
          <cell r="C142" t="str">
            <v>Gateway Rehabilitation and Healthcare</v>
          </cell>
          <cell r="D142" t="str">
            <v>2030 Harper Avenue Northwest</v>
          </cell>
          <cell r="E142" t="str">
            <v/>
          </cell>
          <cell r="F142" t="str">
            <v>Lenoir</v>
          </cell>
          <cell r="G142" t="str">
            <v>NC</v>
          </cell>
          <cell r="H142" t="str">
            <v>28645-4953</v>
          </cell>
          <cell r="I142" t="str">
            <v>(828) 754-3888</v>
          </cell>
          <cell r="J142">
            <v>1.2548999999999999</v>
          </cell>
          <cell r="K142">
            <v>141.75</v>
          </cell>
          <cell r="L142">
            <v>36.85</v>
          </cell>
          <cell r="M142">
            <v>11.3</v>
          </cell>
          <cell r="N142">
            <v>13.68</v>
          </cell>
          <cell r="O142">
            <v>203.58</v>
          </cell>
          <cell r="P142">
            <v>213.75900000000001</v>
          </cell>
          <cell r="Q142">
            <v>235.13490000000004</v>
          </cell>
          <cell r="R142">
            <v>235.13</v>
          </cell>
        </row>
        <row r="143">
          <cell r="B143">
            <v>1679555403</v>
          </cell>
          <cell r="C143" t="str">
            <v>Givens Health Center</v>
          </cell>
          <cell r="D143" t="str">
            <v>2360 Sweeten Creek Road</v>
          </cell>
          <cell r="E143" t="str">
            <v/>
          </cell>
          <cell r="F143" t="str">
            <v>Asheville</v>
          </cell>
          <cell r="G143" t="str">
            <v>NC</v>
          </cell>
          <cell r="H143" t="str">
            <v>28803-2317</v>
          </cell>
          <cell r="I143" t="str">
            <v>(828) 771-2214</v>
          </cell>
          <cell r="J143">
            <v>0.90249999999999997</v>
          </cell>
          <cell r="K143">
            <v>114.84</v>
          </cell>
          <cell r="L143">
            <v>36.85</v>
          </cell>
          <cell r="M143">
            <v>32.64</v>
          </cell>
          <cell r="N143">
            <v>0</v>
          </cell>
          <cell r="O143">
            <v>184.33</v>
          </cell>
          <cell r="P143">
            <v>193.54650000000001</v>
          </cell>
          <cell r="Q143">
            <v>212.90115000000003</v>
          </cell>
          <cell r="R143">
            <v>212.9</v>
          </cell>
        </row>
        <row r="144">
          <cell r="B144">
            <v>1982948550</v>
          </cell>
          <cell r="C144" t="str">
            <v xml:space="preserve">Givens Highland Farms </v>
          </cell>
          <cell r="D144" t="str">
            <v>200 Tabernacle Road</v>
          </cell>
          <cell r="F144" t="str">
            <v>Black Mountain</v>
          </cell>
          <cell r="G144" t="str">
            <v>NC</v>
          </cell>
          <cell r="H144" t="str">
            <v>28711-2592</v>
          </cell>
          <cell r="I144" t="str">
            <v>(828) 669-6473</v>
          </cell>
          <cell r="J144">
            <v>0.95630000000000004</v>
          </cell>
          <cell r="K144">
            <v>119.29</v>
          </cell>
          <cell r="L144">
            <v>36.85</v>
          </cell>
          <cell r="M144">
            <v>8.7200000000000006</v>
          </cell>
          <cell r="N144">
            <v>0</v>
          </cell>
          <cell r="O144">
            <v>164.86</v>
          </cell>
          <cell r="P144">
            <v>173.10300000000001</v>
          </cell>
          <cell r="Q144">
            <v>190.41330000000002</v>
          </cell>
          <cell r="R144">
            <v>190.41</v>
          </cell>
        </row>
        <row r="145">
          <cell r="B145">
            <v>1174524458</v>
          </cell>
          <cell r="C145" t="str">
            <v>Glenaire, Inc.</v>
          </cell>
          <cell r="D145" t="str">
            <v>4000 Glenaire Circle</v>
          </cell>
          <cell r="E145" t="str">
            <v/>
          </cell>
          <cell r="F145" t="str">
            <v>Cary</v>
          </cell>
          <cell r="G145" t="str">
            <v>NC</v>
          </cell>
          <cell r="H145" t="str">
            <v>27511</v>
          </cell>
          <cell r="I145" t="str">
            <v>(336) 886-6553</v>
          </cell>
          <cell r="J145">
            <v>1.1733</v>
          </cell>
          <cell r="K145">
            <v>137.38</v>
          </cell>
          <cell r="L145">
            <v>36.85</v>
          </cell>
          <cell r="M145">
            <v>20.68</v>
          </cell>
          <cell r="N145">
            <v>0</v>
          </cell>
          <cell r="O145">
            <v>194.91</v>
          </cell>
          <cell r="P145">
            <v>204.65550000000002</v>
          </cell>
          <cell r="Q145">
            <v>225.12105000000003</v>
          </cell>
          <cell r="R145">
            <v>225.12</v>
          </cell>
        </row>
        <row r="146">
          <cell r="B146">
            <v>1477511079</v>
          </cell>
          <cell r="C146" t="str">
            <v>Glenbridge Health And Rehabilitation</v>
          </cell>
          <cell r="D146" t="str">
            <v>211 Milton Brown Heirs Road</v>
          </cell>
          <cell r="E146" t="str">
            <v/>
          </cell>
          <cell r="F146" t="str">
            <v>Boone</v>
          </cell>
          <cell r="G146" t="str">
            <v>NC</v>
          </cell>
          <cell r="H146" t="str">
            <v>28607-2150</v>
          </cell>
          <cell r="I146" t="str">
            <v>(828) 264-6720</v>
          </cell>
          <cell r="J146">
            <v>1.1082000000000001</v>
          </cell>
          <cell r="K146">
            <v>131.54</v>
          </cell>
          <cell r="L146">
            <v>36.85</v>
          </cell>
          <cell r="M146">
            <v>15.86</v>
          </cell>
          <cell r="N146">
            <v>13.68</v>
          </cell>
          <cell r="O146">
            <v>197.93</v>
          </cell>
          <cell r="P146">
            <v>207.82650000000001</v>
          </cell>
          <cell r="Q146">
            <v>228.60915000000003</v>
          </cell>
          <cell r="R146">
            <v>228.61</v>
          </cell>
        </row>
        <row r="147">
          <cell r="B147">
            <v>1396802260</v>
          </cell>
          <cell r="C147" t="str">
            <v>Glenflora</v>
          </cell>
          <cell r="D147" t="str">
            <v>5701 Fayetteville Road</v>
          </cell>
          <cell r="E147" t="str">
            <v/>
          </cell>
          <cell r="F147" t="str">
            <v>Lumberton</v>
          </cell>
          <cell r="G147" t="str">
            <v>NC</v>
          </cell>
          <cell r="H147" t="str">
            <v>28360-2163</v>
          </cell>
          <cell r="I147" t="str">
            <v>(910) 739-2821</v>
          </cell>
          <cell r="J147">
            <v>1.2473000000000001</v>
          </cell>
          <cell r="K147">
            <v>142.22</v>
          </cell>
          <cell r="L147">
            <v>36.85</v>
          </cell>
          <cell r="M147">
            <v>33.380000000000003</v>
          </cell>
          <cell r="N147">
            <v>13.68</v>
          </cell>
          <cell r="O147">
            <v>226.13</v>
          </cell>
          <cell r="P147">
            <v>237.4365</v>
          </cell>
          <cell r="Q147">
            <v>261.18015000000003</v>
          </cell>
          <cell r="R147">
            <v>261.18</v>
          </cell>
        </row>
        <row r="148">
          <cell r="B148">
            <v>1588618045</v>
          </cell>
          <cell r="C148" t="str">
            <v>Golden Years Nursing Home</v>
          </cell>
          <cell r="D148" t="str">
            <v>7348 North West Street</v>
          </cell>
          <cell r="E148" t="str">
            <v>P O Box 40</v>
          </cell>
          <cell r="F148" t="str">
            <v>Falcon</v>
          </cell>
          <cell r="G148" t="str">
            <v>NC</v>
          </cell>
          <cell r="H148" t="str">
            <v>28342</v>
          </cell>
          <cell r="I148" t="str">
            <v>(910) 980-1271</v>
          </cell>
          <cell r="J148">
            <v>1.1677999999999999</v>
          </cell>
          <cell r="K148">
            <v>135.4</v>
          </cell>
          <cell r="L148">
            <v>36.85</v>
          </cell>
          <cell r="M148">
            <v>8.18</v>
          </cell>
          <cell r="N148">
            <v>13.68</v>
          </cell>
          <cell r="O148">
            <v>194.11</v>
          </cell>
          <cell r="P148">
            <v>203.81550000000001</v>
          </cell>
          <cell r="Q148">
            <v>224.19705000000005</v>
          </cell>
          <cell r="R148">
            <v>224.2</v>
          </cell>
        </row>
        <row r="149">
          <cell r="B149">
            <v>1962066480</v>
          </cell>
          <cell r="C149" t="str">
            <v xml:space="preserve">Grace Heights Rehabilitation and Skilled Nursing Facility </v>
          </cell>
          <cell r="D149" t="str">
            <v>109 Foothills Drive</v>
          </cell>
          <cell r="E149" t="str">
            <v/>
          </cell>
          <cell r="F149" t="str">
            <v>Morganton</v>
          </cell>
          <cell r="G149" t="str">
            <v>NC</v>
          </cell>
          <cell r="H149" t="str">
            <v>28655</v>
          </cell>
          <cell r="I149" t="str">
            <v>(828) 580-7000</v>
          </cell>
          <cell r="J149">
            <v>1.4491000000000001</v>
          </cell>
          <cell r="K149">
            <v>163.36000000000001</v>
          </cell>
          <cell r="L149">
            <v>36.85</v>
          </cell>
          <cell r="M149">
            <v>8.06</v>
          </cell>
          <cell r="N149">
            <v>13.68</v>
          </cell>
          <cell r="O149">
            <v>221.95</v>
          </cell>
          <cell r="P149">
            <v>233.04749999999999</v>
          </cell>
          <cell r="Q149">
            <v>256.35225000000003</v>
          </cell>
          <cell r="R149">
            <v>256.35000000000002</v>
          </cell>
        </row>
        <row r="150">
          <cell r="B150">
            <v>1366487464</v>
          </cell>
          <cell r="C150" t="str">
            <v>Graham Healthcare and Rehabilitation Center</v>
          </cell>
          <cell r="D150" t="str">
            <v>811 Snowbird Road</v>
          </cell>
          <cell r="E150" t="str">
            <v>P O Box 1147</v>
          </cell>
          <cell r="F150" t="str">
            <v>Robbinsville</v>
          </cell>
          <cell r="G150" t="str">
            <v>NC</v>
          </cell>
          <cell r="H150" t="str">
            <v>28771-1147</v>
          </cell>
          <cell r="I150" t="str">
            <v>(828) 479-8421</v>
          </cell>
          <cell r="J150">
            <v>1.3731</v>
          </cell>
          <cell r="K150">
            <v>152.94999999999999</v>
          </cell>
          <cell r="L150">
            <v>36.85</v>
          </cell>
          <cell r="M150">
            <v>10.88</v>
          </cell>
          <cell r="N150">
            <v>13.68</v>
          </cell>
          <cell r="O150">
            <v>214.36</v>
          </cell>
          <cell r="P150">
            <v>225.07800000000003</v>
          </cell>
          <cell r="Q150">
            <v>247.58580000000006</v>
          </cell>
          <cell r="R150">
            <v>247.59</v>
          </cell>
        </row>
        <row r="151">
          <cell r="B151">
            <v>1407882830</v>
          </cell>
          <cell r="C151" t="str">
            <v>Grantsbrook Nursing and Rehabilitation Center</v>
          </cell>
          <cell r="D151" t="str">
            <v>290 Keel Road</v>
          </cell>
          <cell r="E151" t="str">
            <v/>
          </cell>
          <cell r="F151" t="str">
            <v>Grantsboro</v>
          </cell>
          <cell r="G151" t="str">
            <v>NC</v>
          </cell>
          <cell r="H151" t="str">
            <v>28529</v>
          </cell>
          <cell r="I151" t="str">
            <v>(252) 745-5005</v>
          </cell>
          <cell r="J151">
            <v>1.1687000000000001</v>
          </cell>
          <cell r="K151">
            <v>134.52000000000001</v>
          </cell>
          <cell r="L151">
            <v>36.85</v>
          </cell>
          <cell r="M151">
            <v>10.39</v>
          </cell>
          <cell r="N151">
            <v>13.68</v>
          </cell>
          <cell r="O151">
            <v>195.44</v>
          </cell>
          <cell r="P151">
            <v>205.21200000000002</v>
          </cell>
          <cell r="Q151">
            <v>225.73320000000004</v>
          </cell>
          <cell r="R151">
            <v>225.73</v>
          </cell>
        </row>
        <row r="152">
          <cell r="B152">
            <v>1588642102</v>
          </cell>
          <cell r="C152" t="str">
            <v>Graybrier Nursing And Retirement Center</v>
          </cell>
          <cell r="D152" t="str">
            <v>116 Lane Street</v>
          </cell>
          <cell r="F152" t="str">
            <v>Trinity</v>
          </cell>
          <cell r="G152" t="str">
            <v>NC</v>
          </cell>
          <cell r="H152">
            <v>27370</v>
          </cell>
          <cell r="I152" t="str">
            <v>(336) 421-8888</v>
          </cell>
          <cell r="J152">
            <v>1.3085</v>
          </cell>
          <cell r="K152">
            <v>148.69999999999999</v>
          </cell>
          <cell r="L152">
            <v>36.85</v>
          </cell>
          <cell r="M152">
            <v>19.04</v>
          </cell>
          <cell r="N152">
            <v>13.68</v>
          </cell>
          <cell r="O152">
            <v>218.27</v>
          </cell>
          <cell r="P152">
            <v>229.18350000000001</v>
          </cell>
          <cell r="Q152">
            <v>252.10185000000004</v>
          </cell>
          <cell r="R152">
            <v>252.1</v>
          </cell>
        </row>
        <row r="153">
          <cell r="B153">
            <v>1063458958</v>
          </cell>
          <cell r="C153" t="str">
            <v>Greendale Forest Nursing and Rehabilitation Center</v>
          </cell>
          <cell r="D153" t="str">
            <v>1304 South East Second Street</v>
          </cell>
          <cell r="E153" t="str">
            <v/>
          </cell>
          <cell r="F153" t="str">
            <v>Snow Hill</v>
          </cell>
          <cell r="G153" t="str">
            <v>NC</v>
          </cell>
          <cell r="H153" t="str">
            <v>28580-2099</v>
          </cell>
          <cell r="I153" t="str">
            <v>(252) 747-8126</v>
          </cell>
          <cell r="J153">
            <v>1.2424999999999999</v>
          </cell>
          <cell r="K153">
            <v>141.59</v>
          </cell>
          <cell r="L153">
            <v>36.85</v>
          </cell>
          <cell r="M153">
            <v>12.31</v>
          </cell>
          <cell r="N153">
            <v>13.68</v>
          </cell>
          <cell r="O153">
            <v>204.43</v>
          </cell>
          <cell r="P153">
            <v>214.65150000000003</v>
          </cell>
          <cell r="Q153">
            <v>236.11665000000005</v>
          </cell>
          <cell r="R153">
            <v>236.12</v>
          </cell>
        </row>
        <row r="154">
          <cell r="B154">
            <v>1619908977</v>
          </cell>
          <cell r="C154" t="str">
            <v>Greenhaven Health and Rehabilitation Center</v>
          </cell>
          <cell r="D154" t="str">
            <v>801 Greenhaven Drive</v>
          </cell>
          <cell r="E154" t="str">
            <v/>
          </cell>
          <cell r="F154" t="str">
            <v>Greensboro</v>
          </cell>
          <cell r="G154" t="str">
            <v>NC</v>
          </cell>
          <cell r="H154" t="str">
            <v>27406-7103</v>
          </cell>
          <cell r="I154" t="str">
            <v>(336) 292-8371</v>
          </cell>
          <cell r="J154">
            <v>1.2001999999999999</v>
          </cell>
          <cell r="K154">
            <v>138.29</v>
          </cell>
          <cell r="L154">
            <v>36.85</v>
          </cell>
          <cell r="M154">
            <v>8.98</v>
          </cell>
          <cell r="N154">
            <v>13.68</v>
          </cell>
          <cell r="O154">
            <v>197.8</v>
          </cell>
          <cell r="P154">
            <v>207.69000000000003</v>
          </cell>
          <cell r="Q154">
            <v>228.45900000000006</v>
          </cell>
          <cell r="R154">
            <v>228.46</v>
          </cell>
        </row>
        <row r="155">
          <cell r="B155">
            <v>1851485098</v>
          </cell>
          <cell r="C155" t="str">
            <v>Guilford Health Care Center</v>
          </cell>
          <cell r="D155" t="str">
            <v>2041 Willow Road</v>
          </cell>
          <cell r="E155" t="str">
            <v/>
          </cell>
          <cell r="F155" t="str">
            <v>Greensboro</v>
          </cell>
          <cell r="G155" t="str">
            <v>NC</v>
          </cell>
          <cell r="H155" t="str">
            <v>27406</v>
          </cell>
          <cell r="I155" t="str">
            <v>(336) 272-9700</v>
          </cell>
          <cell r="J155">
            <v>1.1724000000000001</v>
          </cell>
          <cell r="K155">
            <v>136.13</v>
          </cell>
          <cell r="L155">
            <v>36.85</v>
          </cell>
          <cell r="M155">
            <v>19.78</v>
          </cell>
          <cell r="N155">
            <v>13.68</v>
          </cell>
          <cell r="O155">
            <v>206.44</v>
          </cell>
          <cell r="P155">
            <v>216.762</v>
          </cell>
          <cell r="Q155">
            <v>238.43820000000002</v>
          </cell>
          <cell r="R155">
            <v>238.44</v>
          </cell>
        </row>
        <row r="156">
          <cell r="B156">
            <v>1649590498</v>
          </cell>
          <cell r="C156" t="str">
            <v xml:space="preserve">Harborview Rehabilitation and Healthcare </v>
          </cell>
          <cell r="D156" t="str">
            <v>812 Shepard Street</v>
          </cell>
          <cell r="E156" t="str">
            <v/>
          </cell>
          <cell r="F156" t="str">
            <v>Morehead City</v>
          </cell>
          <cell r="G156" t="str">
            <v>NC</v>
          </cell>
          <cell r="H156" t="str">
            <v>28557</v>
          </cell>
          <cell r="I156" t="str">
            <v>(252) 726-6855</v>
          </cell>
          <cell r="J156">
            <v>1.2088050350469379</v>
          </cell>
          <cell r="K156">
            <v>137.16999999999999</v>
          </cell>
          <cell r="L156">
            <v>36.85</v>
          </cell>
          <cell r="M156">
            <v>9.3699999999999992</v>
          </cell>
          <cell r="N156">
            <v>13.68</v>
          </cell>
          <cell r="O156">
            <v>197.07</v>
          </cell>
          <cell r="P156">
            <v>206.92349999999999</v>
          </cell>
          <cell r="Q156">
            <v>227.61584999999999</v>
          </cell>
          <cell r="R156">
            <v>227.62</v>
          </cell>
        </row>
        <row r="157">
          <cell r="B157">
            <v>1932145836</v>
          </cell>
          <cell r="C157" t="str">
            <v>Harmony Hall Nursing and Rehabilitation Center</v>
          </cell>
          <cell r="D157" t="str">
            <v>317 Rhodes Avenue</v>
          </cell>
          <cell r="E157" t="str">
            <v>P O Box 3527</v>
          </cell>
          <cell r="F157" t="str">
            <v>Kinston</v>
          </cell>
          <cell r="G157" t="str">
            <v>NC</v>
          </cell>
          <cell r="H157" t="str">
            <v>28502-3527</v>
          </cell>
          <cell r="I157" t="str">
            <v>(252) 523-0082</v>
          </cell>
          <cell r="J157">
            <v>1.1479999999999999</v>
          </cell>
          <cell r="K157">
            <v>134.63</v>
          </cell>
          <cell r="L157">
            <v>36.85</v>
          </cell>
          <cell r="M157">
            <v>18.32</v>
          </cell>
          <cell r="N157">
            <v>13.68</v>
          </cell>
          <cell r="O157">
            <v>203.48</v>
          </cell>
          <cell r="P157">
            <v>213.654</v>
          </cell>
          <cell r="Q157">
            <v>235.01940000000002</v>
          </cell>
          <cell r="R157">
            <v>235.02</v>
          </cell>
        </row>
        <row r="158">
          <cell r="B158">
            <v>1285665539</v>
          </cell>
          <cell r="C158" t="str">
            <v>Harnett Woods Nursing and Rehabilitation Center</v>
          </cell>
          <cell r="D158" t="str">
            <v>PO Box 1597</v>
          </cell>
          <cell r="E158" t="str">
            <v/>
          </cell>
          <cell r="F158" t="str">
            <v>Dunn</v>
          </cell>
          <cell r="G158" t="str">
            <v>NC</v>
          </cell>
          <cell r="H158" t="str">
            <v>28335</v>
          </cell>
          <cell r="I158" t="str">
            <v>(910) 891-4600</v>
          </cell>
          <cell r="J158">
            <v>1.3488</v>
          </cell>
          <cell r="K158">
            <v>148.31</v>
          </cell>
          <cell r="L158">
            <v>36.85</v>
          </cell>
          <cell r="M158">
            <v>15.94</v>
          </cell>
          <cell r="N158">
            <v>13.68</v>
          </cell>
          <cell r="O158">
            <v>214.78</v>
          </cell>
          <cell r="P158">
            <v>225.51900000000001</v>
          </cell>
          <cell r="Q158">
            <v>248.07090000000002</v>
          </cell>
          <cell r="R158">
            <v>248.07</v>
          </cell>
        </row>
        <row r="159">
          <cell r="B159">
            <v>1104800069</v>
          </cell>
          <cell r="C159" t="str">
            <v>Haymount Rehab &amp; Nursing Center</v>
          </cell>
          <cell r="D159" t="str">
            <v>2346 Barrington Circle</v>
          </cell>
          <cell r="F159" t="str">
            <v>Fayetteville</v>
          </cell>
          <cell r="G159" t="str">
            <v>NC</v>
          </cell>
          <cell r="H159">
            <v>28303</v>
          </cell>
          <cell r="I159" t="str">
            <v>(910) 483-3400</v>
          </cell>
          <cell r="J159">
            <v>1.3994</v>
          </cell>
          <cell r="K159">
            <v>156.59</v>
          </cell>
          <cell r="L159">
            <v>36.85</v>
          </cell>
          <cell r="M159">
            <v>22.73</v>
          </cell>
          <cell r="N159">
            <v>13.68</v>
          </cell>
          <cell r="O159">
            <v>229.85</v>
          </cell>
          <cell r="P159">
            <v>241.3425</v>
          </cell>
          <cell r="Q159">
            <v>265.47675000000004</v>
          </cell>
          <cell r="R159">
            <v>265.48</v>
          </cell>
        </row>
        <row r="160">
          <cell r="B160">
            <v>1912027871</v>
          </cell>
          <cell r="C160" t="str">
            <v>Haywood Nursing &amp; Rehabilitation Center</v>
          </cell>
          <cell r="D160" t="str">
            <v>516 Wall Street</v>
          </cell>
          <cell r="E160" t="str">
            <v/>
          </cell>
          <cell r="F160" t="str">
            <v>Waynesville</v>
          </cell>
          <cell r="G160" t="str">
            <v>NC</v>
          </cell>
          <cell r="H160" t="str">
            <v>28786-3861</v>
          </cell>
          <cell r="I160" t="str">
            <v>(828) 452-3154</v>
          </cell>
          <cell r="J160">
            <v>1.2035</v>
          </cell>
          <cell r="K160">
            <v>139.69999999999999</v>
          </cell>
          <cell r="L160">
            <v>36.85</v>
          </cell>
          <cell r="M160">
            <v>20.73</v>
          </cell>
          <cell r="N160">
            <v>13.68</v>
          </cell>
          <cell r="O160">
            <v>210.96</v>
          </cell>
          <cell r="P160">
            <v>221.50800000000001</v>
          </cell>
          <cell r="Q160">
            <v>243.65880000000004</v>
          </cell>
          <cell r="R160">
            <v>243.66</v>
          </cell>
        </row>
        <row r="161">
          <cell r="B161">
            <v>1326143504</v>
          </cell>
          <cell r="C161" t="str">
            <v>Heartland Living &amp; Rehab @ The Moses H Cone Mem</v>
          </cell>
          <cell r="D161" t="str">
            <v>1131 North Church  Street</v>
          </cell>
          <cell r="F161" t="str">
            <v>Greensboro</v>
          </cell>
          <cell r="G161" t="str">
            <v>NC</v>
          </cell>
          <cell r="H161" t="str">
            <v>27401-1020</v>
          </cell>
          <cell r="I161" t="str">
            <v>(336) 832-7000</v>
          </cell>
          <cell r="J161">
            <v>1.1975</v>
          </cell>
          <cell r="K161">
            <v>138.13999999999999</v>
          </cell>
          <cell r="L161">
            <v>36.85</v>
          </cell>
          <cell r="M161">
            <v>10.96</v>
          </cell>
          <cell r="N161">
            <v>13.68</v>
          </cell>
          <cell r="O161">
            <v>199.63</v>
          </cell>
          <cell r="P161">
            <v>209.61150000000001</v>
          </cell>
          <cell r="Q161">
            <v>230.57265000000004</v>
          </cell>
          <cell r="R161">
            <v>230.57</v>
          </cell>
        </row>
        <row r="162">
          <cell r="B162">
            <v>1578715504</v>
          </cell>
          <cell r="C162" t="str">
            <v>Hendersonville Health and Rehabilitation</v>
          </cell>
          <cell r="D162" t="str">
            <v>104 College Drive</v>
          </cell>
          <cell r="E162" t="str">
            <v/>
          </cell>
          <cell r="F162" t="str">
            <v>Flat Rock</v>
          </cell>
          <cell r="G162" t="str">
            <v>NC</v>
          </cell>
          <cell r="H162" t="str">
            <v>28731</v>
          </cell>
          <cell r="I162" t="str">
            <v>(828) 693-8600</v>
          </cell>
          <cell r="J162">
            <v>1.5123</v>
          </cell>
          <cell r="K162">
            <v>169.68</v>
          </cell>
          <cell r="L162">
            <v>36.85</v>
          </cell>
          <cell r="M162">
            <v>16.690000000000001</v>
          </cell>
          <cell r="N162">
            <v>7.18</v>
          </cell>
          <cell r="O162">
            <v>230.4</v>
          </cell>
          <cell r="P162">
            <v>241.92000000000002</v>
          </cell>
          <cell r="Q162">
            <v>266.11200000000002</v>
          </cell>
          <cell r="R162">
            <v>266.11</v>
          </cell>
        </row>
        <row r="163">
          <cell r="B163">
            <v>1376926519</v>
          </cell>
          <cell r="C163" t="str">
            <v>Hickory Falls Health and Rehabilitation</v>
          </cell>
          <cell r="D163" t="str">
            <v>P.O. Box 448</v>
          </cell>
          <cell r="E163" t="str">
            <v/>
          </cell>
          <cell r="F163" t="str">
            <v>Granite Falls</v>
          </cell>
          <cell r="G163" t="str">
            <v>NC</v>
          </cell>
          <cell r="H163" t="str">
            <v>28630-0448</v>
          </cell>
          <cell r="I163" t="str">
            <v>(828) 396-2387</v>
          </cell>
          <cell r="J163">
            <v>1.3866000000000001</v>
          </cell>
          <cell r="K163">
            <v>155.04</v>
          </cell>
          <cell r="L163">
            <v>36.85</v>
          </cell>
          <cell r="M163">
            <v>16.07</v>
          </cell>
          <cell r="N163">
            <v>13.68</v>
          </cell>
          <cell r="O163">
            <v>221.64</v>
          </cell>
          <cell r="P163">
            <v>232.72200000000001</v>
          </cell>
          <cell r="Q163">
            <v>255.99420000000003</v>
          </cell>
          <cell r="R163">
            <v>255.99</v>
          </cell>
        </row>
        <row r="164">
          <cell r="B164">
            <v>1699886085</v>
          </cell>
          <cell r="C164" t="str">
            <v>Highland House Rehabilitation and Healthcare</v>
          </cell>
          <cell r="D164" t="str">
            <v>P O Box 35887</v>
          </cell>
          <cell r="E164" t="str">
            <v/>
          </cell>
          <cell r="F164" t="str">
            <v>Fayetteville</v>
          </cell>
          <cell r="G164" t="str">
            <v>NC</v>
          </cell>
          <cell r="H164" t="str">
            <v>28303-5887</v>
          </cell>
          <cell r="I164" t="str">
            <v>(910) 488-2295</v>
          </cell>
          <cell r="J164">
            <v>1.2645999999999999</v>
          </cell>
          <cell r="K164">
            <v>145.38999999999999</v>
          </cell>
          <cell r="L164">
            <v>36.85</v>
          </cell>
          <cell r="M164">
            <v>21.68</v>
          </cell>
          <cell r="N164">
            <v>13.68</v>
          </cell>
          <cell r="O164">
            <v>217.6</v>
          </cell>
          <cell r="P164">
            <v>228.48</v>
          </cell>
          <cell r="Q164">
            <v>251.328</v>
          </cell>
          <cell r="R164">
            <v>251.33</v>
          </cell>
        </row>
        <row r="165">
          <cell r="B165">
            <v>1336142470</v>
          </cell>
          <cell r="C165" t="str">
            <v>Hillcrest Convalescent Center, Inc.</v>
          </cell>
          <cell r="D165" t="str">
            <v>1417 West Pettigrew Street</v>
          </cell>
          <cell r="E165" t="str">
            <v/>
          </cell>
          <cell r="F165" t="str">
            <v>Durham</v>
          </cell>
          <cell r="G165" t="str">
            <v>NC</v>
          </cell>
          <cell r="H165" t="str">
            <v>27705</v>
          </cell>
          <cell r="I165" t="str">
            <v>(919) 286-7705</v>
          </cell>
          <cell r="J165">
            <v>0.96879999999999999</v>
          </cell>
          <cell r="K165">
            <v>120.71</v>
          </cell>
          <cell r="L165">
            <v>36.85</v>
          </cell>
          <cell r="M165">
            <v>17.78</v>
          </cell>
          <cell r="N165">
            <v>13.68</v>
          </cell>
          <cell r="O165">
            <v>189.02</v>
          </cell>
          <cell r="P165">
            <v>198.47100000000003</v>
          </cell>
          <cell r="Q165">
            <v>218.31810000000004</v>
          </cell>
          <cell r="R165">
            <v>218.32</v>
          </cell>
        </row>
        <row r="166">
          <cell r="B166">
            <v>1639556806</v>
          </cell>
          <cell r="C166" t="str">
            <v xml:space="preserve">Hillcrest Raleigh at Crabtree Valley </v>
          </cell>
          <cell r="D166" t="str">
            <v>3830 Blue Ridge Road</v>
          </cell>
          <cell r="E166" t="str">
            <v/>
          </cell>
          <cell r="F166" t="str">
            <v>Raleigh</v>
          </cell>
          <cell r="G166" t="str">
            <v>NC</v>
          </cell>
          <cell r="H166" t="str">
            <v>27612-4319</v>
          </cell>
          <cell r="I166" t="str">
            <v>(919) 781-4900</v>
          </cell>
          <cell r="J166">
            <v>1.0373000000000001</v>
          </cell>
          <cell r="K166">
            <v>125.76</v>
          </cell>
          <cell r="L166">
            <v>36.85</v>
          </cell>
          <cell r="M166">
            <v>20.16</v>
          </cell>
          <cell r="N166">
            <v>13.68</v>
          </cell>
          <cell r="O166">
            <v>196.45</v>
          </cell>
          <cell r="P166">
            <v>206.27250000000001</v>
          </cell>
          <cell r="Q166">
            <v>226.89975000000004</v>
          </cell>
          <cell r="R166">
            <v>226.9</v>
          </cell>
        </row>
        <row r="167">
          <cell r="B167">
            <v>1811984925</v>
          </cell>
          <cell r="C167" t="str">
            <v>Hillside Nursing Center</v>
          </cell>
          <cell r="D167" t="str">
            <v>968 East Wait Avenue</v>
          </cell>
          <cell r="E167" t="str">
            <v>P O Box 1826</v>
          </cell>
          <cell r="F167" t="str">
            <v>Wake Forest</v>
          </cell>
          <cell r="G167" t="str">
            <v>NC</v>
          </cell>
          <cell r="H167" t="str">
            <v>27588-1826</v>
          </cell>
          <cell r="I167" t="str">
            <v>(919) 556-4082</v>
          </cell>
          <cell r="J167">
            <v>1.0438000000000001</v>
          </cell>
          <cell r="K167">
            <v>126.64</v>
          </cell>
          <cell r="L167">
            <v>36.85</v>
          </cell>
          <cell r="M167">
            <v>14.15</v>
          </cell>
          <cell r="N167">
            <v>13.68</v>
          </cell>
          <cell r="O167">
            <v>191.32</v>
          </cell>
          <cell r="P167">
            <v>200.886</v>
          </cell>
          <cell r="Q167">
            <v>220.97460000000001</v>
          </cell>
          <cell r="R167">
            <v>220.97</v>
          </cell>
        </row>
        <row r="168">
          <cell r="B168">
            <v>1104950765</v>
          </cell>
          <cell r="C168" t="str">
            <v>Hugh Chatham Memorial Hospital</v>
          </cell>
          <cell r="D168" t="str">
            <v>700 Johnson Ridge Road</v>
          </cell>
          <cell r="F168" t="str">
            <v>Elkin</v>
          </cell>
          <cell r="G168" t="str">
            <v>NC</v>
          </cell>
          <cell r="H168">
            <v>28621</v>
          </cell>
          <cell r="I168" t="str">
            <v>(336) 527-7283</v>
          </cell>
          <cell r="J168">
            <v>1.4124000000000001</v>
          </cell>
          <cell r="K168">
            <v>155.15</v>
          </cell>
          <cell r="L168">
            <v>36.85</v>
          </cell>
          <cell r="M168">
            <v>24.31</v>
          </cell>
          <cell r="N168">
            <v>13.68</v>
          </cell>
          <cell r="O168">
            <v>229.99</v>
          </cell>
          <cell r="P168">
            <v>241.48950000000002</v>
          </cell>
          <cell r="Q168">
            <v>265.63845000000003</v>
          </cell>
          <cell r="R168">
            <v>265.64</v>
          </cell>
        </row>
        <row r="169">
          <cell r="B169">
            <v>1689621880</v>
          </cell>
          <cell r="C169" t="str">
            <v>Hunter Woods Nursing And Rehab Center</v>
          </cell>
          <cell r="D169" t="str">
            <v>620 Tom Hunter Rd.</v>
          </cell>
          <cell r="E169" t="str">
            <v/>
          </cell>
          <cell r="F169" t="str">
            <v>Charlotte</v>
          </cell>
          <cell r="G169" t="str">
            <v>NC</v>
          </cell>
          <cell r="H169" t="str">
            <v>28213</v>
          </cell>
          <cell r="I169" t="str">
            <v>(704) 598-5136</v>
          </cell>
          <cell r="J169">
            <v>1.2009000000000001</v>
          </cell>
          <cell r="K169">
            <v>139.80000000000001</v>
          </cell>
          <cell r="L169">
            <v>36.85</v>
          </cell>
          <cell r="M169">
            <v>12.69</v>
          </cell>
          <cell r="N169">
            <v>13.68</v>
          </cell>
          <cell r="O169">
            <v>203.02</v>
          </cell>
          <cell r="P169">
            <v>213.17100000000002</v>
          </cell>
          <cell r="Q169">
            <v>234.48810000000003</v>
          </cell>
          <cell r="R169">
            <v>234.49</v>
          </cell>
        </row>
        <row r="170">
          <cell r="B170">
            <v>1144695545</v>
          </cell>
          <cell r="C170" t="str">
            <v>Huntersville Nursing and Rehabilitation Center</v>
          </cell>
          <cell r="D170" t="str">
            <v>13835 Boren Street</v>
          </cell>
          <cell r="F170" t="str">
            <v>Huntersville</v>
          </cell>
          <cell r="G170" t="str">
            <v>NC</v>
          </cell>
          <cell r="H170" t="str">
            <v>28078-6476</v>
          </cell>
          <cell r="I170" t="str">
            <v>704-912-2222</v>
          </cell>
          <cell r="J170">
            <v>1.1395</v>
          </cell>
          <cell r="K170">
            <v>134.33000000000001</v>
          </cell>
          <cell r="L170">
            <v>36.85</v>
          </cell>
          <cell r="M170">
            <v>29.25</v>
          </cell>
          <cell r="N170">
            <v>13.68</v>
          </cell>
          <cell r="O170">
            <v>214.11</v>
          </cell>
          <cell r="P170">
            <v>224.81550000000001</v>
          </cell>
          <cell r="Q170">
            <v>247.29705000000004</v>
          </cell>
          <cell r="R170">
            <v>247.3</v>
          </cell>
        </row>
        <row r="171">
          <cell r="B171">
            <v>1932750841</v>
          </cell>
          <cell r="C171" t="str">
            <v>Huntersville Oaks</v>
          </cell>
          <cell r="D171" t="str">
            <v>12019 Verhoeff Dr,</v>
          </cell>
          <cell r="E171" t="str">
            <v/>
          </cell>
          <cell r="F171" t="str">
            <v>Huntersville</v>
          </cell>
          <cell r="G171" t="str">
            <v>NC</v>
          </cell>
          <cell r="H171">
            <v>28078</v>
          </cell>
          <cell r="I171" t="str">
            <v>(704) 875-7400</v>
          </cell>
          <cell r="J171">
            <v>1.2212000000000001</v>
          </cell>
          <cell r="K171">
            <v>142.61000000000001</v>
          </cell>
          <cell r="L171">
            <v>36.85</v>
          </cell>
          <cell r="M171">
            <v>24.16</v>
          </cell>
          <cell r="N171">
            <v>13.68</v>
          </cell>
          <cell r="O171">
            <v>217.3</v>
          </cell>
          <cell r="P171">
            <v>228.16500000000002</v>
          </cell>
          <cell r="Q171">
            <v>250.98150000000004</v>
          </cell>
          <cell r="R171">
            <v>250.98</v>
          </cell>
        </row>
        <row r="172">
          <cell r="B172">
            <v>1760462196</v>
          </cell>
          <cell r="C172" t="str">
            <v>Iredell Memorial Hospital, Incorporated</v>
          </cell>
          <cell r="D172" t="str">
            <v>P O Box 1828 </v>
          </cell>
          <cell r="F172" t="str">
            <v>Statesville</v>
          </cell>
          <cell r="G172" t="str">
            <v>NC</v>
          </cell>
          <cell r="H172">
            <v>28687</v>
          </cell>
          <cell r="I172" t="str">
            <v>(704) 878-4505</v>
          </cell>
          <cell r="J172">
            <v>1.2287999999999999</v>
          </cell>
          <cell r="K172">
            <v>141.69999999999999</v>
          </cell>
          <cell r="L172">
            <v>36.85</v>
          </cell>
          <cell r="M172">
            <v>8.66</v>
          </cell>
          <cell r="N172">
            <v>13.68</v>
          </cell>
          <cell r="O172">
            <v>200.89</v>
          </cell>
          <cell r="P172">
            <v>210.93449999999999</v>
          </cell>
          <cell r="Q172">
            <v>232.02795</v>
          </cell>
          <cell r="R172">
            <v>232.03</v>
          </cell>
        </row>
        <row r="173">
          <cell r="B173">
            <v>1255367447</v>
          </cell>
          <cell r="C173" t="str">
            <v>Jacob's Creek Nursing and Rehabilitation Center</v>
          </cell>
          <cell r="D173" t="str">
            <v>1721 Bald Hill Loop</v>
          </cell>
          <cell r="F173" t="str">
            <v>Madison</v>
          </cell>
          <cell r="G173" t="str">
            <v>NC</v>
          </cell>
          <cell r="H173" t="str">
            <v>27025-9578</v>
          </cell>
          <cell r="I173" t="str">
            <v>(336) 548-9658</v>
          </cell>
          <cell r="J173">
            <v>1.2823</v>
          </cell>
          <cell r="K173">
            <v>144.41999999999999</v>
          </cell>
          <cell r="L173">
            <v>36.85</v>
          </cell>
          <cell r="M173">
            <v>11.44</v>
          </cell>
          <cell r="N173">
            <v>7.18</v>
          </cell>
          <cell r="O173">
            <v>199.89</v>
          </cell>
          <cell r="P173">
            <v>209.8845</v>
          </cell>
          <cell r="Q173">
            <v>230.87295000000003</v>
          </cell>
          <cell r="R173">
            <v>230.87</v>
          </cell>
        </row>
        <row r="174">
          <cell r="B174">
            <v>1053953844</v>
          </cell>
          <cell r="C174" t="str">
            <v>Jesse Helms Nursing Center</v>
          </cell>
          <cell r="D174" t="str">
            <v>PO BOX 5003</v>
          </cell>
          <cell r="F174" t="str">
            <v>Monroe</v>
          </cell>
          <cell r="G174" t="str">
            <v xml:space="preserve">NC </v>
          </cell>
          <cell r="H174" t="str">
            <v>28111-5003</v>
          </cell>
          <cell r="I174" t="str">
            <v>(704) 283-3185</v>
          </cell>
          <cell r="J174">
            <v>1.23</v>
          </cell>
          <cell r="K174">
            <v>142.38999999999999</v>
          </cell>
          <cell r="L174">
            <v>36.85</v>
          </cell>
          <cell r="M174">
            <v>18.2</v>
          </cell>
          <cell r="N174">
            <v>13.68</v>
          </cell>
          <cell r="O174">
            <v>211.12</v>
          </cell>
          <cell r="P174">
            <v>221.67600000000002</v>
          </cell>
          <cell r="Q174">
            <v>243.84360000000004</v>
          </cell>
          <cell r="R174">
            <v>243.84</v>
          </cell>
        </row>
        <row r="175">
          <cell r="B175">
            <v>1689777971</v>
          </cell>
          <cell r="C175" t="str">
            <v>Kenansville  Health &amp; Rehab Center</v>
          </cell>
          <cell r="D175" t="str">
            <v>209 Beasley Street</v>
          </cell>
          <cell r="E175" t="str">
            <v>P.O. Box 430</v>
          </cell>
          <cell r="F175" t="str">
            <v>Kenansville</v>
          </cell>
          <cell r="G175" t="str">
            <v>NC</v>
          </cell>
          <cell r="H175" t="str">
            <v>28349-0430</v>
          </cell>
          <cell r="I175" t="str">
            <v>(910) 296-1561</v>
          </cell>
          <cell r="J175">
            <v>1.2644</v>
          </cell>
          <cell r="K175">
            <v>141.31</v>
          </cell>
          <cell r="L175">
            <v>36.85</v>
          </cell>
          <cell r="M175">
            <v>8.18</v>
          </cell>
          <cell r="N175">
            <v>13.68</v>
          </cell>
          <cell r="O175">
            <v>200.02</v>
          </cell>
          <cell r="P175">
            <v>210.02100000000002</v>
          </cell>
          <cell r="Q175">
            <v>231.02310000000003</v>
          </cell>
          <cell r="R175">
            <v>231.02</v>
          </cell>
        </row>
        <row r="176">
          <cell r="B176">
            <v>1972547321</v>
          </cell>
          <cell r="C176" t="str">
            <v>Kerr Lake Nursing and Rehabilitation Center</v>
          </cell>
          <cell r="D176" t="str">
            <v>1245 Park Avenue</v>
          </cell>
          <cell r="E176" t="str">
            <v>P O Box 1148</v>
          </cell>
          <cell r="F176" t="str">
            <v>Henderson</v>
          </cell>
          <cell r="G176" t="str">
            <v>NC</v>
          </cell>
          <cell r="H176" t="str">
            <v>27536-1098</v>
          </cell>
          <cell r="I176" t="str">
            <v>(252) 492-7021</v>
          </cell>
          <cell r="J176">
            <v>1.3326</v>
          </cell>
          <cell r="K176">
            <v>148.19999999999999</v>
          </cell>
          <cell r="L176">
            <v>36.85</v>
          </cell>
          <cell r="M176">
            <v>13.42</v>
          </cell>
          <cell r="N176">
            <v>13.68</v>
          </cell>
          <cell r="O176">
            <v>212.15</v>
          </cell>
          <cell r="P176">
            <v>222.75750000000002</v>
          </cell>
          <cell r="Q176">
            <v>245.03325000000004</v>
          </cell>
          <cell r="R176">
            <v>245.03</v>
          </cell>
        </row>
        <row r="177">
          <cell r="B177">
            <v>1134298615</v>
          </cell>
          <cell r="C177" t="str">
            <v>Kindred Hospital-Greensboro</v>
          </cell>
          <cell r="D177" t="str">
            <v>2401 Southside Blvd.</v>
          </cell>
          <cell r="F177" t="str">
            <v>Greensboro</v>
          </cell>
          <cell r="G177" t="str">
            <v>NC</v>
          </cell>
          <cell r="H177">
            <v>27406</v>
          </cell>
          <cell r="I177" t="str">
            <v>(336) 271-2800</v>
          </cell>
          <cell r="J177">
            <v>1.2088050350469379</v>
          </cell>
          <cell r="K177">
            <v>134.75</v>
          </cell>
          <cell r="L177">
            <v>36.85</v>
          </cell>
          <cell r="M177">
            <v>20.190000000000001</v>
          </cell>
          <cell r="N177">
            <v>13.68</v>
          </cell>
          <cell r="O177">
            <v>205.47</v>
          </cell>
          <cell r="P177">
            <v>215.74350000000001</v>
          </cell>
          <cell r="Q177">
            <v>237.31785000000002</v>
          </cell>
          <cell r="R177">
            <v>237.32</v>
          </cell>
        </row>
        <row r="178">
          <cell r="B178">
            <v>1548206907</v>
          </cell>
          <cell r="C178" t="str">
            <v>Lake Park Nursing And Rehab Center</v>
          </cell>
          <cell r="D178" t="str">
            <v>3315 Faith Church Rd.</v>
          </cell>
          <cell r="E178" t="str">
            <v>P.O. Box 2518</v>
          </cell>
          <cell r="F178" t="str">
            <v>Indian Trail</v>
          </cell>
          <cell r="G178" t="str">
            <v>NC</v>
          </cell>
          <cell r="H178" t="str">
            <v>28079</v>
          </cell>
          <cell r="I178" t="str">
            <v>(704) 882-3420</v>
          </cell>
          <cell r="J178">
            <v>1.2182999999999999</v>
          </cell>
          <cell r="K178">
            <v>139.21</v>
          </cell>
          <cell r="L178">
            <v>36.85</v>
          </cell>
          <cell r="M178">
            <v>23.07</v>
          </cell>
          <cell r="N178">
            <v>13.68</v>
          </cell>
          <cell r="O178">
            <v>212.81</v>
          </cell>
          <cell r="P178">
            <v>223.45050000000001</v>
          </cell>
          <cell r="Q178">
            <v>245.79555000000002</v>
          </cell>
          <cell r="R178">
            <v>245.8</v>
          </cell>
        </row>
        <row r="179">
          <cell r="B179">
            <v>1295704849</v>
          </cell>
          <cell r="C179" t="str">
            <v>Lenoir Healthcare Center</v>
          </cell>
          <cell r="D179" t="str">
            <v>322 Nuway Circle</v>
          </cell>
          <cell r="E179" t="str">
            <v/>
          </cell>
          <cell r="F179" t="str">
            <v>Lenoir</v>
          </cell>
          <cell r="G179" t="str">
            <v>NC</v>
          </cell>
          <cell r="H179" t="str">
            <v>28645-0000</v>
          </cell>
          <cell r="I179" t="str">
            <v>(828) 758-7326</v>
          </cell>
          <cell r="J179">
            <v>1.3189</v>
          </cell>
          <cell r="K179">
            <v>148.66</v>
          </cell>
          <cell r="L179">
            <v>36.85</v>
          </cell>
          <cell r="M179">
            <v>8.11</v>
          </cell>
          <cell r="N179">
            <v>13.68</v>
          </cell>
          <cell r="O179">
            <v>207.3</v>
          </cell>
          <cell r="P179">
            <v>217.66500000000002</v>
          </cell>
          <cell r="Q179">
            <v>239.43150000000003</v>
          </cell>
          <cell r="R179">
            <v>239.43</v>
          </cell>
        </row>
        <row r="180">
          <cell r="B180">
            <v>1407949241</v>
          </cell>
          <cell r="C180" t="str">
            <v>Lexington Health Care Center</v>
          </cell>
          <cell r="D180" t="str">
            <v>17 Cornelia Drive</v>
          </cell>
          <cell r="E180" t="str">
            <v/>
          </cell>
          <cell r="F180" t="str">
            <v>Lexington</v>
          </cell>
          <cell r="G180" t="str">
            <v>NC</v>
          </cell>
          <cell r="H180" t="str">
            <v>27292-4133</v>
          </cell>
          <cell r="I180" t="str">
            <v>(336) 242-1349</v>
          </cell>
          <cell r="J180">
            <v>1.1728000000000001</v>
          </cell>
          <cell r="K180">
            <v>137.66999999999999</v>
          </cell>
          <cell r="L180">
            <v>36.85</v>
          </cell>
          <cell r="M180">
            <v>20.81</v>
          </cell>
          <cell r="N180">
            <v>13.68</v>
          </cell>
          <cell r="O180">
            <v>209.01</v>
          </cell>
          <cell r="P180">
            <v>219.4605</v>
          </cell>
          <cell r="Q180">
            <v>241.40655000000001</v>
          </cell>
          <cell r="R180">
            <v>241.41</v>
          </cell>
        </row>
        <row r="181">
          <cell r="B181">
            <v>1538113014</v>
          </cell>
          <cell r="C181" t="str">
            <v>Liberty Commons N&amp;R Ctr Of Columbus Cty</v>
          </cell>
          <cell r="D181" t="str">
            <v>1402 Pinckney Street</v>
          </cell>
          <cell r="E181" t="str">
            <v/>
          </cell>
          <cell r="F181" t="str">
            <v>Whiteville</v>
          </cell>
          <cell r="G181" t="str">
            <v>NC</v>
          </cell>
          <cell r="H181" t="str">
            <v>28472</v>
          </cell>
          <cell r="I181" t="str">
            <v>(910) 642-7139</v>
          </cell>
          <cell r="J181">
            <v>1.169</v>
          </cell>
          <cell r="K181">
            <v>136.99</v>
          </cell>
          <cell r="L181">
            <v>36.85</v>
          </cell>
          <cell r="M181">
            <v>18.89</v>
          </cell>
          <cell r="N181">
            <v>13.68</v>
          </cell>
          <cell r="O181">
            <v>206.41</v>
          </cell>
          <cell r="P181">
            <v>216.73050000000001</v>
          </cell>
          <cell r="Q181">
            <v>238.40355000000002</v>
          </cell>
          <cell r="R181">
            <v>238.4</v>
          </cell>
        </row>
        <row r="182">
          <cell r="B182">
            <v>1164476636</v>
          </cell>
          <cell r="C182" t="str">
            <v>Liberty Commons N&amp;R Ctr. Of Halifax Cty</v>
          </cell>
          <cell r="D182" t="str">
            <v>101 Caroline Avenue</v>
          </cell>
          <cell r="F182" t="str">
            <v>Weldon</v>
          </cell>
          <cell r="G182" t="str">
            <v>NC</v>
          </cell>
          <cell r="H182" t="str">
            <v>27890-0432</v>
          </cell>
          <cell r="I182" t="str">
            <v>(252) 536-4817</v>
          </cell>
          <cell r="J182">
            <v>1.1432</v>
          </cell>
          <cell r="K182">
            <v>132.44</v>
          </cell>
          <cell r="L182">
            <v>36.85</v>
          </cell>
          <cell r="M182">
            <v>17.239999999999998</v>
          </cell>
          <cell r="N182">
            <v>13.68</v>
          </cell>
          <cell r="O182">
            <v>200.21</v>
          </cell>
          <cell r="P182">
            <v>210.22050000000002</v>
          </cell>
          <cell r="Q182">
            <v>231.24255000000002</v>
          </cell>
          <cell r="R182">
            <v>231.24</v>
          </cell>
        </row>
        <row r="183">
          <cell r="B183">
            <v>1669425401</v>
          </cell>
          <cell r="C183" t="str">
            <v>Liberty Commons N&amp;R Ctr. Of Johnston Cty</v>
          </cell>
          <cell r="D183" t="str">
            <v>2315 Highway 242 North</v>
          </cell>
          <cell r="E183" t="str">
            <v/>
          </cell>
          <cell r="F183" t="str">
            <v>Benson</v>
          </cell>
          <cell r="G183" t="str">
            <v>NC</v>
          </cell>
          <cell r="H183" t="str">
            <v>27504-7820</v>
          </cell>
          <cell r="I183" t="str">
            <v>(704) 207-1717</v>
          </cell>
          <cell r="J183">
            <v>1.1120000000000001</v>
          </cell>
          <cell r="K183">
            <v>131.57</v>
          </cell>
          <cell r="L183">
            <v>36.85</v>
          </cell>
          <cell r="M183">
            <v>20.77</v>
          </cell>
          <cell r="N183">
            <v>13.68</v>
          </cell>
          <cell r="O183">
            <v>202.87</v>
          </cell>
          <cell r="P183">
            <v>213.01350000000002</v>
          </cell>
          <cell r="Q183">
            <v>234.31485000000004</v>
          </cell>
          <cell r="R183">
            <v>234.31</v>
          </cell>
        </row>
        <row r="184">
          <cell r="B184">
            <v>1861446338</v>
          </cell>
          <cell r="C184" t="str">
            <v>Liberty Commons N&amp;R Ctr. Of Lee County</v>
          </cell>
          <cell r="D184" t="str">
            <v>310 Commerce Dr.</v>
          </cell>
          <cell r="F184" t="str">
            <v>Sanford</v>
          </cell>
          <cell r="G184" t="str">
            <v>NC</v>
          </cell>
          <cell r="H184">
            <v>27332</v>
          </cell>
          <cell r="I184" t="str">
            <v>(910) 592-7951</v>
          </cell>
          <cell r="J184">
            <v>1.0634999999999999</v>
          </cell>
          <cell r="K184">
            <v>126.51</v>
          </cell>
          <cell r="L184">
            <v>36.85</v>
          </cell>
          <cell r="M184">
            <v>19.059999999999999</v>
          </cell>
          <cell r="N184">
            <v>13.68</v>
          </cell>
          <cell r="O184">
            <v>196.1</v>
          </cell>
          <cell r="P184">
            <v>205.905</v>
          </cell>
          <cell r="Q184">
            <v>226.49550000000002</v>
          </cell>
          <cell r="R184">
            <v>226.5</v>
          </cell>
        </row>
        <row r="185">
          <cell r="B185">
            <v>1407800972</v>
          </cell>
          <cell r="C185" t="str">
            <v>Liberty Commons N&amp;R Ctr. Of Rowan County</v>
          </cell>
          <cell r="D185" t="str">
            <v>4412 South Main Street</v>
          </cell>
          <cell r="E185" t="str">
            <v/>
          </cell>
          <cell r="F185" t="str">
            <v>Salisbury</v>
          </cell>
          <cell r="G185" t="str">
            <v>NC</v>
          </cell>
          <cell r="H185" t="str">
            <v>28147-9383</v>
          </cell>
          <cell r="I185" t="str">
            <v>(704) 637-3040</v>
          </cell>
          <cell r="J185">
            <v>1.159</v>
          </cell>
          <cell r="K185">
            <v>136.32</v>
          </cell>
          <cell r="L185">
            <v>36.85</v>
          </cell>
          <cell r="M185">
            <v>16.59</v>
          </cell>
          <cell r="N185">
            <v>13.68</v>
          </cell>
          <cell r="O185">
            <v>203.44</v>
          </cell>
          <cell r="P185">
            <v>213.61199999999999</v>
          </cell>
          <cell r="Q185">
            <v>234.97320000000002</v>
          </cell>
          <cell r="R185">
            <v>234.97</v>
          </cell>
        </row>
        <row r="186">
          <cell r="B186">
            <v>1326089616</v>
          </cell>
          <cell r="C186" t="str">
            <v>Liberty Commons Nursing &amp; Rehab Center of Alamance Cty</v>
          </cell>
          <cell r="D186" t="str">
            <v>791 Boone Station Drive</v>
          </cell>
          <cell r="E186" t="str">
            <v/>
          </cell>
          <cell r="F186" t="str">
            <v>Burlington</v>
          </cell>
          <cell r="G186" t="str">
            <v>NC</v>
          </cell>
          <cell r="H186" t="str">
            <v>27215-9775</v>
          </cell>
          <cell r="I186" t="str">
            <v>(336) 586-9850</v>
          </cell>
          <cell r="J186">
            <v>1.1149</v>
          </cell>
          <cell r="K186">
            <v>133.31</v>
          </cell>
          <cell r="L186">
            <v>36.85</v>
          </cell>
          <cell r="M186">
            <v>15.97</v>
          </cell>
          <cell r="N186">
            <v>13.68</v>
          </cell>
          <cell r="O186">
            <v>199.81</v>
          </cell>
          <cell r="P186">
            <v>209.8005</v>
          </cell>
          <cell r="Q186">
            <v>230.78055000000001</v>
          </cell>
          <cell r="R186">
            <v>230.78</v>
          </cell>
        </row>
        <row r="187">
          <cell r="B187">
            <v>1548770423</v>
          </cell>
          <cell r="C187" t="str">
            <v>Liberty Commons Nursing &amp; Rehab Center of Southport</v>
          </cell>
          <cell r="D187" t="str">
            <v>630 N Fodale Avenue</v>
          </cell>
          <cell r="F187" t="str">
            <v>Southport</v>
          </cell>
          <cell r="G187" t="str">
            <v>NC</v>
          </cell>
          <cell r="H187" t="str">
            <v>28461-3538</v>
          </cell>
          <cell r="I187" t="str">
            <v>(910) 457-9581</v>
          </cell>
          <cell r="J187">
            <v>1.0768</v>
          </cell>
          <cell r="K187">
            <v>128.22</v>
          </cell>
          <cell r="L187">
            <v>36.85</v>
          </cell>
          <cell r="M187">
            <v>13.3</v>
          </cell>
          <cell r="N187">
            <v>13.68</v>
          </cell>
          <cell r="O187">
            <v>192.05</v>
          </cell>
          <cell r="P187">
            <v>201.65250000000003</v>
          </cell>
          <cell r="Q187">
            <v>221.81775000000005</v>
          </cell>
          <cell r="R187">
            <v>221.82</v>
          </cell>
        </row>
        <row r="188">
          <cell r="B188">
            <v>1629535455</v>
          </cell>
          <cell r="C188" t="str">
            <v>Liberty Commons Nursing &amp; Rehab Center of Watauga County</v>
          </cell>
          <cell r="D188" t="str">
            <v>621 Chestnut Ridge Parkway</v>
          </cell>
          <cell r="E188" t="str">
            <v>P.O. Box 148</v>
          </cell>
          <cell r="F188" t="str">
            <v>Blowing Rock</v>
          </cell>
          <cell r="G188" t="str">
            <v>NC</v>
          </cell>
          <cell r="H188">
            <v>28605</v>
          </cell>
          <cell r="I188" t="str">
            <v>(828) 295-3136</v>
          </cell>
          <cell r="J188">
            <v>1.1865000000000001</v>
          </cell>
          <cell r="K188">
            <v>137.79</v>
          </cell>
          <cell r="L188">
            <v>36.85</v>
          </cell>
          <cell r="M188">
            <v>36.29</v>
          </cell>
          <cell r="N188">
            <v>13.68</v>
          </cell>
          <cell r="O188">
            <v>224.61</v>
          </cell>
          <cell r="P188">
            <v>235.84050000000002</v>
          </cell>
          <cell r="Q188">
            <v>259.42455000000007</v>
          </cell>
          <cell r="R188">
            <v>259.42</v>
          </cell>
        </row>
        <row r="189">
          <cell r="B189">
            <v>1104471531</v>
          </cell>
          <cell r="C189" t="str">
            <v>Liberty Commons Nursing &amp; Rehab Ctr of Person Cty</v>
          </cell>
          <cell r="D189" t="str">
            <v>901 Ridge Road</v>
          </cell>
          <cell r="E189" t="str">
            <v/>
          </cell>
          <cell r="F189" t="str">
            <v>Roxboro</v>
          </cell>
          <cell r="G189" t="str">
            <v>NC</v>
          </cell>
          <cell r="H189" t="str">
            <v>27573</v>
          </cell>
          <cell r="I189" t="str">
            <v>(336) 599-0106</v>
          </cell>
          <cell r="J189">
            <v>1.2</v>
          </cell>
          <cell r="K189">
            <v>139.41999999999999</v>
          </cell>
          <cell r="L189">
            <v>36.85</v>
          </cell>
          <cell r="M189">
            <v>8.2100000000000009</v>
          </cell>
          <cell r="N189">
            <v>13.68</v>
          </cell>
          <cell r="O189">
            <v>198.16</v>
          </cell>
          <cell r="P189">
            <v>208.06800000000001</v>
          </cell>
          <cell r="Q189">
            <v>228.87480000000002</v>
          </cell>
          <cell r="R189">
            <v>228.87</v>
          </cell>
        </row>
        <row r="190">
          <cell r="B190">
            <v>1588219828</v>
          </cell>
          <cell r="C190" t="str">
            <v>Liberty Commons Nursing And Rehab Center Of Bladen County</v>
          </cell>
          <cell r="D190" t="str">
            <v>208 Mercer Road</v>
          </cell>
          <cell r="E190" t="str">
            <v>P O Box 1449</v>
          </cell>
          <cell r="F190" t="str">
            <v>Elizabethtown</v>
          </cell>
          <cell r="G190" t="str">
            <v>NC</v>
          </cell>
          <cell r="H190" t="str">
            <v>28337-1447</v>
          </cell>
          <cell r="I190" t="str">
            <v>(910) 862-8181</v>
          </cell>
          <cell r="J190">
            <v>1.1935</v>
          </cell>
          <cell r="K190">
            <v>138.4</v>
          </cell>
          <cell r="L190">
            <v>36.85</v>
          </cell>
          <cell r="M190">
            <v>8.89</v>
          </cell>
          <cell r="N190">
            <v>13.68</v>
          </cell>
          <cell r="O190">
            <v>197.82</v>
          </cell>
          <cell r="P190">
            <v>207.71100000000001</v>
          </cell>
          <cell r="Q190">
            <v>228.48210000000003</v>
          </cell>
          <cell r="R190">
            <v>228.48</v>
          </cell>
        </row>
        <row r="191">
          <cell r="B191">
            <v>1043865538</v>
          </cell>
          <cell r="C191" t="str">
            <v>Liberty Commons Nursing And Rehab Center Of Franklin County</v>
          </cell>
          <cell r="D191" t="str">
            <v>202 Smoketree Way</v>
          </cell>
          <cell r="E191" t="str">
            <v>P O Box 629</v>
          </cell>
          <cell r="F191" t="str">
            <v>Louisburg</v>
          </cell>
          <cell r="G191" t="str">
            <v>NC</v>
          </cell>
          <cell r="H191" t="str">
            <v>27549-0629</v>
          </cell>
          <cell r="I191" t="str">
            <v>(919) 496-2188</v>
          </cell>
          <cell r="J191">
            <v>1.0843</v>
          </cell>
          <cell r="K191">
            <v>129.01</v>
          </cell>
          <cell r="L191">
            <v>36.85</v>
          </cell>
          <cell r="M191">
            <v>11.03</v>
          </cell>
          <cell r="N191">
            <v>13.68</v>
          </cell>
          <cell r="O191">
            <v>190.57</v>
          </cell>
          <cell r="P191">
            <v>200.0985</v>
          </cell>
          <cell r="Q191">
            <v>220.10835000000003</v>
          </cell>
          <cell r="R191">
            <v>220.11</v>
          </cell>
        </row>
        <row r="192">
          <cell r="B192">
            <v>1467007856</v>
          </cell>
          <cell r="C192" t="str">
            <v>Liberty Commons Nursing And Rehab Center Of Moore County</v>
          </cell>
          <cell r="D192" t="str">
            <v>P O Box 5309</v>
          </cell>
          <cell r="F192" t="str">
            <v>Pinehurst</v>
          </cell>
          <cell r="G192" t="str">
            <v>NC</v>
          </cell>
          <cell r="H192" t="str">
            <v>28374-5309</v>
          </cell>
          <cell r="I192" t="str">
            <v>(919) 295-6158</v>
          </cell>
          <cell r="J192">
            <v>0.94830000000000003</v>
          </cell>
          <cell r="K192">
            <v>119.19</v>
          </cell>
          <cell r="L192">
            <v>36.85</v>
          </cell>
          <cell r="M192">
            <v>10.48</v>
          </cell>
          <cell r="N192">
            <v>13.68</v>
          </cell>
          <cell r="O192">
            <v>180.2</v>
          </cell>
          <cell r="P192">
            <v>189.21</v>
          </cell>
          <cell r="Q192">
            <v>208.13100000000003</v>
          </cell>
          <cell r="R192">
            <v>208.13</v>
          </cell>
        </row>
        <row r="193">
          <cell r="B193">
            <v>1861446270</v>
          </cell>
          <cell r="C193" t="str">
            <v>Liberty Commons Rehabilitation Center</v>
          </cell>
          <cell r="D193" t="str">
            <v>121 Racine Drive</v>
          </cell>
          <cell r="E193" t="str">
            <v/>
          </cell>
          <cell r="F193" t="str">
            <v>Wilmington</v>
          </cell>
          <cell r="G193" t="str">
            <v>NC</v>
          </cell>
          <cell r="H193" t="str">
            <v>28403</v>
          </cell>
          <cell r="I193" t="str">
            <v>(910) 452-4070</v>
          </cell>
          <cell r="J193">
            <v>1.0418000000000001</v>
          </cell>
          <cell r="K193">
            <v>126.3</v>
          </cell>
          <cell r="L193">
            <v>36.85</v>
          </cell>
          <cell r="M193">
            <v>21.65</v>
          </cell>
          <cell r="N193">
            <v>13.68</v>
          </cell>
          <cell r="O193">
            <v>198.48</v>
          </cell>
          <cell r="P193">
            <v>208.404</v>
          </cell>
          <cell r="Q193">
            <v>229.24440000000001</v>
          </cell>
          <cell r="R193">
            <v>229.24</v>
          </cell>
        </row>
        <row r="194">
          <cell r="B194">
            <v>1295101673</v>
          </cell>
          <cell r="C194" t="str">
            <v>Life Care Center Of Banner Elk</v>
          </cell>
          <cell r="D194" t="str">
            <v>P O Box 2199</v>
          </cell>
          <cell r="F194" t="str">
            <v>Banner Elk</v>
          </cell>
          <cell r="G194" t="str">
            <v>NC</v>
          </cell>
          <cell r="H194" t="str">
            <v>28604</v>
          </cell>
          <cell r="I194" t="str">
            <v>(828) 898-5136</v>
          </cell>
          <cell r="J194">
            <v>0.9819</v>
          </cell>
          <cell r="K194">
            <v>121.78</v>
          </cell>
          <cell r="L194">
            <v>36.85</v>
          </cell>
          <cell r="M194">
            <v>8.11</v>
          </cell>
          <cell r="N194">
            <v>13.68</v>
          </cell>
          <cell r="O194">
            <v>180.42</v>
          </cell>
          <cell r="P194">
            <v>189.441</v>
          </cell>
          <cell r="Q194">
            <v>208.38510000000002</v>
          </cell>
          <cell r="R194">
            <v>208.39</v>
          </cell>
        </row>
        <row r="195">
          <cell r="B195">
            <v>1760415434</v>
          </cell>
          <cell r="C195" t="str">
            <v>Life Care Center Of Hendersonville</v>
          </cell>
          <cell r="D195" t="str">
            <v>400 Thompson Street</v>
          </cell>
          <cell r="E195" t="str">
            <v/>
          </cell>
          <cell r="F195" t="str">
            <v>Hendersonville</v>
          </cell>
          <cell r="G195" t="str">
            <v>NC</v>
          </cell>
          <cell r="H195" t="str">
            <v>28792</v>
          </cell>
          <cell r="I195" t="str">
            <v>(828) 697-4348</v>
          </cell>
          <cell r="J195">
            <v>1.1585000000000001</v>
          </cell>
          <cell r="K195">
            <v>133.4</v>
          </cell>
          <cell r="L195">
            <v>36.85</v>
          </cell>
          <cell r="M195">
            <v>13.96</v>
          </cell>
          <cell r="N195">
            <v>13.68</v>
          </cell>
          <cell r="O195">
            <v>197.89</v>
          </cell>
          <cell r="P195">
            <v>207.78450000000001</v>
          </cell>
          <cell r="Q195">
            <v>228.56295000000003</v>
          </cell>
          <cell r="R195">
            <v>228.56</v>
          </cell>
        </row>
        <row r="196">
          <cell r="B196">
            <v>1629494059</v>
          </cell>
          <cell r="C196" t="str">
            <v>Lincolnton Rehabilitation Center</v>
          </cell>
          <cell r="D196" t="str">
            <v>1410 East Gaston Street</v>
          </cell>
          <cell r="E196" t="str">
            <v/>
          </cell>
          <cell r="F196" t="str">
            <v>Lincolnton</v>
          </cell>
          <cell r="G196" t="str">
            <v>NC</v>
          </cell>
          <cell r="H196" t="str">
            <v>28092</v>
          </cell>
          <cell r="I196" t="str">
            <v>(704) 732-1138</v>
          </cell>
          <cell r="J196">
            <v>1.4232</v>
          </cell>
          <cell r="K196">
            <v>153.46</v>
          </cell>
          <cell r="L196">
            <v>36.85</v>
          </cell>
          <cell r="M196">
            <v>11.33</v>
          </cell>
          <cell r="N196">
            <v>13.68</v>
          </cell>
          <cell r="O196">
            <v>215.32</v>
          </cell>
          <cell r="P196">
            <v>226.08600000000001</v>
          </cell>
          <cell r="Q196">
            <v>248.69460000000004</v>
          </cell>
          <cell r="R196">
            <v>248.69</v>
          </cell>
        </row>
        <row r="197">
          <cell r="B197">
            <v>1467421024</v>
          </cell>
          <cell r="C197" t="str">
            <v>Litchford Falls Healthcare &amp; Rehab</v>
          </cell>
          <cell r="D197" t="str">
            <v>8200 Litchford Road</v>
          </cell>
          <cell r="E197" t="str">
            <v/>
          </cell>
          <cell r="F197" t="str">
            <v>Raleigh</v>
          </cell>
          <cell r="G197" t="str">
            <v>NC</v>
          </cell>
          <cell r="H197" t="str">
            <v>27615-4213</v>
          </cell>
          <cell r="I197" t="str">
            <v>(919) 878-7772</v>
          </cell>
          <cell r="J197">
            <v>1.3429</v>
          </cell>
          <cell r="K197">
            <v>147.71</v>
          </cell>
          <cell r="L197">
            <v>36.85</v>
          </cell>
          <cell r="M197">
            <v>15.74</v>
          </cell>
          <cell r="N197">
            <v>13.68</v>
          </cell>
          <cell r="O197">
            <v>213.98</v>
          </cell>
          <cell r="P197">
            <v>224.679</v>
          </cell>
          <cell r="Q197">
            <v>247.14690000000002</v>
          </cell>
          <cell r="R197">
            <v>247.15</v>
          </cell>
        </row>
        <row r="198">
          <cell r="B198">
            <v>1437609732</v>
          </cell>
          <cell r="C198" t="str">
            <v>Lumberton Health and Rehabilitation Center</v>
          </cell>
          <cell r="D198" t="str">
            <v>1555 Willis Avenue</v>
          </cell>
          <cell r="E198" t="str">
            <v>P O Box 1675</v>
          </cell>
          <cell r="F198" t="str">
            <v>Lumberton</v>
          </cell>
          <cell r="G198" t="str">
            <v>NC</v>
          </cell>
          <cell r="H198" t="str">
            <v>28358-1675</v>
          </cell>
          <cell r="I198" t="str">
            <v>(910) 739-6048</v>
          </cell>
          <cell r="J198">
            <v>1.2868999999999999</v>
          </cell>
          <cell r="K198">
            <v>144.53</v>
          </cell>
          <cell r="L198">
            <v>36.85</v>
          </cell>
          <cell r="M198">
            <v>13.99</v>
          </cell>
          <cell r="N198">
            <v>13.68</v>
          </cell>
          <cell r="O198">
            <v>209.05</v>
          </cell>
          <cell r="P198">
            <v>219.50250000000003</v>
          </cell>
          <cell r="Q198">
            <v>241.45275000000004</v>
          </cell>
          <cell r="R198">
            <v>241.45</v>
          </cell>
        </row>
        <row r="199">
          <cell r="B199">
            <v>1447254149</v>
          </cell>
          <cell r="C199" t="str">
            <v>Lutheran Home At Trinity Oaks, Inc.</v>
          </cell>
          <cell r="D199" t="str">
            <v>820 Klumac Road</v>
          </cell>
          <cell r="F199" t="str">
            <v>Salisbury</v>
          </cell>
          <cell r="G199" t="str">
            <v>NC</v>
          </cell>
          <cell r="H199" t="str">
            <v>28144-5728</v>
          </cell>
          <cell r="I199" t="str">
            <v>(704) 637-3784</v>
          </cell>
          <cell r="J199">
            <v>1.1628000000000001</v>
          </cell>
          <cell r="K199">
            <v>136.5</v>
          </cell>
          <cell r="L199">
            <v>36.85</v>
          </cell>
          <cell r="M199">
            <v>26.89</v>
          </cell>
          <cell r="N199">
            <v>0</v>
          </cell>
          <cell r="O199">
            <v>200.24</v>
          </cell>
          <cell r="P199">
            <v>210.25200000000001</v>
          </cell>
          <cell r="Q199">
            <v>231.27720000000002</v>
          </cell>
          <cell r="R199">
            <v>231.28</v>
          </cell>
        </row>
        <row r="200">
          <cell r="B200">
            <v>1184174484</v>
          </cell>
          <cell r="C200" t="str">
            <v>MacGregor Downs Health and Rehabilitation Center</v>
          </cell>
          <cell r="D200" t="str">
            <v>P.O. Box 5046</v>
          </cell>
          <cell r="E200" t="str">
            <v>2910 MacGregor Downs</v>
          </cell>
          <cell r="F200" t="str">
            <v>Greenville</v>
          </cell>
          <cell r="G200" t="str">
            <v>NC</v>
          </cell>
          <cell r="H200" t="str">
            <v>27834-5046</v>
          </cell>
          <cell r="I200" t="str">
            <v>(252) 785-4121</v>
          </cell>
          <cell r="J200">
            <v>1.339</v>
          </cell>
          <cell r="K200">
            <v>147.91999999999999</v>
          </cell>
          <cell r="L200">
            <v>36.85</v>
          </cell>
          <cell r="M200">
            <v>21.87</v>
          </cell>
          <cell r="N200">
            <v>7.18</v>
          </cell>
          <cell r="O200">
            <v>213.82</v>
          </cell>
          <cell r="P200">
            <v>224.511</v>
          </cell>
          <cell r="Q200">
            <v>246.96210000000002</v>
          </cell>
          <cell r="R200">
            <v>246.96</v>
          </cell>
        </row>
        <row r="201">
          <cell r="B201">
            <v>1457397952</v>
          </cell>
          <cell r="C201" t="str">
            <v>Macon Valley Nursing and Rehabilitation Center</v>
          </cell>
          <cell r="D201" t="str">
            <v>3195 Old Murphy Road</v>
          </cell>
          <cell r="E201" t="str">
            <v/>
          </cell>
          <cell r="F201" t="str">
            <v>Franklin</v>
          </cell>
          <cell r="G201" t="str">
            <v>NC</v>
          </cell>
          <cell r="H201" t="str">
            <v>28734-1449</v>
          </cell>
          <cell r="I201" t="str">
            <v>(828) 524-7806</v>
          </cell>
          <cell r="J201">
            <v>1.2451000000000001</v>
          </cell>
          <cell r="K201">
            <v>140.93</v>
          </cell>
          <cell r="L201">
            <v>36.85</v>
          </cell>
          <cell r="M201">
            <v>10.77</v>
          </cell>
          <cell r="N201">
            <v>13.68</v>
          </cell>
          <cell r="O201">
            <v>202.23</v>
          </cell>
          <cell r="P201">
            <v>212.3415</v>
          </cell>
          <cell r="Q201">
            <v>233.57565000000002</v>
          </cell>
          <cell r="R201">
            <v>233.58</v>
          </cell>
        </row>
        <row r="202">
          <cell r="B202">
            <v>1497058416</v>
          </cell>
          <cell r="C202" t="str">
            <v>Madison Manor Rehabilitation and Nursing Center</v>
          </cell>
          <cell r="D202" t="str">
            <v>345 Manor Road</v>
          </cell>
          <cell r="E202" t="str">
            <v/>
          </cell>
          <cell r="F202" t="str">
            <v>Mars Hill</v>
          </cell>
          <cell r="G202" t="str">
            <v>NC</v>
          </cell>
          <cell r="H202" t="str">
            <v>28754-9778</v>
          </cell>
          <cell r="I202" t="str">
            <v>(828) 689-5200</v>
          </cell>
          <cell r="J202">
            <v>1.369</v>
          </cell>
          <cell r="K202">
            <v>151.72999999999999</v>
          </cell>
          <cell r="L202">
            <v>36.85</v>
          </cell>
          <cell r="M202">
            <v>11.64</v>
          </cell>
          <cell r="N202">
            <v>13.68</v>
          </cell>
          <cell r="O202">
            <v>213.9</v>
          </cell>
          <cell r="P202">
            <v>224.59500000000003</v>
          </cell>
          <cell r="Q202">
            <v>247.05450000000005</v>
          </cell>
          <cell r="R202">
            <v>247.05</v>
          </cell>
        </row>
        <row r="203">
          <cell r="B203">
            <v>1235591918</v>
          </cell>
          <cell r="C203" t="str">
            <v>Maggie Valley Nursing and Rehabilitation</v>
          </cell>
          <cell r="D203" t="str">
            <v>75 Fisher Loop</v>
          </cell>
          <cell r="E203" t="str">
            <v/>
          </cell>
          <cell r="F203" t="str">
            <v>Maggie Valley</v>
          </cell>
          <cell r="G203" t="str">
            <v>NC</v>
          </cell>
          <cell r="H203">
            <v>28751</v>
          </cell>
          <cell r="I203" t="str">
            <v>(828) 648-3551</v>
          </cell>
          <cell r="J203">
            <v>1.3110999999999999</v>
          </cell>
          <cell r="K203">
            <v>149.34</v>
          </cell>
          <cell r="L203">
            <v>36.85</v>
          </cell>
          <cell r="M203">
            <v>19.71</v>
          </cell>
          <cell r="N203">
            <v>13.68</v>
          </cell>
          <cell r="O203">
            <v>219.58</v>
          </cell>
          <cell r="P203">
            <v>230.55900000000003</v>
          </cell>
          <cell r="Q203">
            <v>253.61490000000006</v>
          </cell>
          <cell r="R203">
            <v>253.61</v>
          </cell>
        </row>
        <row r="204">
          <cell r="B204">
            <v>1952337073</v>
          </cell>
          <cell r="C204" t="str">
            <v>Magnolia Lane Nursing and Rehabilitation Center</v>
          </cell>
          <cell r="D204" t="str">
            <v>107 Magnolia Drive</v>
          </cell>
          <cell r="E204" t="str">
            <v/>
          </cell>
          <cell r="F204" t="str">
            <v>Morganton</v>
          </cell>
          <cell r="G204" t="str">
            <v>NC</v>
          </cell>
          <cell r="H204" t="str">
            <v>28655-4599</v>
          </cell>
          <cell r="I204" t="str">
            <v>(828) 437-8760</v>
          </cell>
          <cell r="J204">
            <v>1.32</v>
          </cell>
          <cell r="K204">
            <v>146.41</v>
          </cell>
          <cell r="L204">
            <v>36.85</v>
          </cell>
          <cell r="M204">
            <v>8.11</v>
          </cell>
          <cell r="N204">
            <v>13.68</v>
          </cell>
          <cell r="O204">
            <v>205.05</v>
          </cell>
          <cell r="P204">
            <v>215.30250000000001</v>
          </cell>
          <cell r="Q204">
            <v>236.83275000000003</v>
          </cell>
          <cell r="R204">
            <v>236.83</v>
          </cell>
        </row>
        <row r="205">
          <cell r="B205">
            <v>1326074048</v>
          </cell>
          <cell r="C205" t="str">
            <v>Maple Grove Health and Rehabilitation Center</v>
          </cell>
          <cell r="D205" t="str">
            <v>308 West Meadowview Road</v>
          </cell>
          <cell r="E205" t="str">
            <v/>
          </cell>
          <cell r="F205" t="str">
            <v>Greensboro</v>
          </cell>
          <cell r="G205" t="str">
            <v>NC</v>
          </cell>
          <cell r="H205" t="str">
            <v>27406</v>
          </cell>
          <cell r="I205" t="str">
            <v>(336) 230-0534</v>
          </cell>
          <cell r="J205">
            <v>1.1621999999999999</v>
          </cell>
          <cell r="K205">
            <v>135.31</v>
          </cell>
          <cell r="L205">
            <v>36.85</v>
          </cell>
          <cell r="M205">
            <v>15.56</v>
          </cell>
          <cell r="N205">
            <v>13.68</v>
          </cell>
          <cell r="O205">
            <v>201.4</v>
          </cell>
          <cell r="P205">
            <v>211.47000000000003</v>
          </cell>
          <cell r="Q205">
            <v>232.61700000000005</v>
          </cell>
          <cell r="R205">
            <v>232.62</v>
          </cell>
        </row>
        <row r="206">
          <cell r="B206">
            <v>1992825848</v>
          </cell>
          <cell r="C206" t="str">
            <v>Maple Leaf Health Care</v>
          </cell>
          <cell r="D206" t="str">
            <v>2640 Davie Avenue</v>
          </cell>
          <cell r="E206" t="str">
            <v/>
          </cell>
          <cell r="F206" t="str">
            <v>Statesville</v>
          </cell>
          <cell r="G206" t="str">
            <v>NC</v>
          </cell>
          <cell r="H206" t="str">
            <v>28677</v>
          </cell>
          <cell r="I206" t="str">
            <v>(704) 871-0705</v>
          </cell>
          <cell r="J206">
            <v>1.2672000000000001</v>
          </cell>
          <cell r="K206">
            <v>146.25</v>
          </cell>
          <cell r="L206">
            <v>36.85</v>
          </cell>
          <cell r="M206">
            <v>12.52</v>
          </cell>
          <cell r="N206">
            <v>13.68</v>
          </cell>
          <cell r="O206">
            <v>209.3</v>
          </cell>
          <cell r="P206">
            <v>219.76500000000001</v>
          </cell>
          <cell r="Q206">
            <v>241.74150000000003</v>
          </cell>
          <cell r="R206">
            <v>241.74</v>
          </cell>
        </row>
        <row r="207">
          <cell r="B207">
            <v>1720033475</v>
          </cell>
          <cell r="C207" t="str">
            <v>Mary Gran Nursing Center</v>
          </cell>
          <cell r="D207" t="str">
            <v>120 Southwood Drive</v>
          </cell>
          <cell r="E207" t="str">
            <v>P O Box 379</v>
          </cell>
          <cell r="F207" t="str">
            <v>Clinton</v>
          </cell>
          <cell r="G207" t="str">
            <v>NC</v>
          </cell>
          <cell r="H207" t="str">
            <v>28329-5002</v>
          </cell>
          <cell r="I207" t="str">
            <v>(910) 592-7951</v>
          </cell>
          <cell r="J207">
            <v>1.2076</v>
          </cell>
          <cell r="K207">
            <v>140.47</v>
          </cell>
          <cell r="L207">
            <v>36.85</v>
          </cell>
          <cell r="M207">
            <v>8.18</v>
          </cell>
          <cell r="N207">
            <v>13.68</v>
          </cell>
          <cell r="O207">
            <v>199.18</v>
          </cell>
          <cell r="P207">
            <v>209.13900000000001</v>
          </cell>
          <cell r="Q207">
            <v>230.05290000000002</v>
          </cell>
          <cell r="R207">
            <v>230.05</v>
          </cell>
        </row>
        <row r="208">
          <cell r="B208">
            <v>1477641694</v>
          </cell>
          <cell r="C208" t="str">
            <v>Maryfield Nursing Home</v>
          </cell>
          <cell r="D208" t="str">
            <v>1315 Greensboro Road</v>
          </cell>
          <cell r="E208" t="str">
            <v/>
          </cell>
          <cell r="F208" t="str">
            <v>High Point</v>
          </cell>
          <cell r="G208" t="str">
            <v>NC</v>
          </cell>
          <cell r="H208" t="str">
            <v>27260</v>
          </cell>
          <cell r="I208" t="str">
            <v>(336) 886-2444</v>
          </cell>
          <cell r="J208">
            <v>0.94889999999999997</v>
          </cell>
          <cell r="K208">
            <v>118.91</v>
          </cell>
          <cell r="L208">
            <v>36.85</v>
          </cell>
          <cell r="M208">
            <v>18.73</v>
          </cell>
          <cell r="N208">
            <v>0</v>
          </cell>
          <cell r="O208">
            <v>174.49</v>
          </cell>
          <cell r="P208">
            <v>183.21450000000002</v>
          </cell>
          <cell r="Q208">
            <v>201.53595000000004</v>
          </cell>
          <cell r="R208">
            <v>201.54</v>
          </cell>
        </row>
        <row r="209">
          <cell r="B209">
            <v>1790317840</v>
          </cell>
          <cell r="C209" t="str">
            <v xml:space="preserve">Mecklenburg Health and Rehabilitation Center </v>
          </cell>
          <cell r="D209" t="str">
            <v>2415 Sandy Porter Road</v>
          </cell>
          <cell r="E209" t="str">
            <v/>
          </cell>
          <cell r="F209" t="str">
            <v>Charlotte</v>
          </cell>
          <cell r="G209" t="str">
            <v>NC</v>
          </cell>
          <cell r="H209" t="str">
            <v>28273</v>
          </cell>
          <cell r="I209" t="str">
            <v>(704) 583-0480</v>
          </cell>
          <cell r="J209">
            <v>1.3158000000000001</v>
          </cell>
          <cell r="K209">
            <v>149.02000000000001</v>
          </cell>
          <cell r="L209">
            <v>36.85</v>
          </cell>
          <cell r="M209">
            <v>20.05</v>
          </cell>
          <cell r="N209">
            <v>13.68</v>
          </cell>
          <cell r="O209">
            <v>219.6</v>
          </cell>
          <cell r="P209">
            <v>230.58</v>
          </cell>
          <cell r="Q209">
            <v>253.63800000000003</v>
          </cell>
          <cell r="R209">
            <v>253.64</v>
          </cell>
        </row>
        <row r="210">
          <cell r="B210">
            <v>1336565779</v>
          </cell>
          <cell r="C210" t="str">
            <v>Monroe Rehabilitation center</v>
          </cell>
          <cell r="D210" t="str">
            <v>1212 Sunset Drive East</v>
          </cell>
          <cell r="E210" t="str">
            <v/>
          </cell>
          <cell r="F210" t="str">
            <v>Monroe</v>
          </cell>
          <cell r="G210" t="str">
            <v>NC</v>
          </cell>
          <cell r="H210" t="str">
            <v>28112-1189</v>
          </cell>
          <cell r="I210" t="str">
            <v>(704) 283-8548</v>
          </cell>
          <cell r="J210">
            <v>1.1795</v>
          </cell>
          <cell r="K210">
            <v>136.97999999999999</v>
          </cell>
          <cell r="L210">
            <v>36.85</v>
          </cell>
          <cell r="M210">
            <v>13.75</v>
          </cell>
          <cell r="N210">
            <v>13.68</v>
          </cell>
          <cell r="O210">
            <v>201.26</v>
          </cell>
          <cell r="P210">
            <v>211.32300000000001</v>
          </cell>
          <cell r="Q210">
            <v>232.45530000000002</v>
          </cell>
          <cell r="R210">
            <v>232.46</v>
          </cell>
        </row>
        <row r="211">
          <cell r="B211">
            <v>1649224056</v>
          </cell>
          <cell r="C211" t="str">
            <v>Mount Olive Care and Rehabilitation Center</v>
          </cell>
          <cell r="D211" t="str">
            <v>228 Smith Chapel Road</v>
          </cell>
          <cell r="E211" t="str">
            <v>P O Box 1079</v>
          </cell>
          <cell r="F211" t="str">
            <v>Mount Olive</v>
          </cell>
          <cell r="G211" t="str">
            <v>NC</v>
          </cell>
          <cell r="H211" t="str">
            <v>28365-0569</v>
          </cell>
          <cell r="I211" t="str">
            <v>(919) 658-9522</v>
          </cell>
          <cell r="J211">
            <v>1.1640999999999999</v>
          </cell>
          <cell r="K211">
            <v>135.35</v>
          </cell>
          <cell r="L211">
            <v>36.85</v>
          </cell>
          <cell r="M211">
            <v>8.18</v>
          </cell>
          <cell r="N211">
            <v>13.68</v>
          </cell>
          <cell r="O211">
            <v>194.06</v>
          </cell>
          <cell r="P211">
            <v>203.76300000000001</v>
          </cell>
          <cell r="Q211">
            <v>224.13930000000002</v>
          </cell>
          <cell r="R211">
            <v>224.14</v>
          </cell>
        </row>
        <row r="212">
          <cell r="B212">
            <v>1831197714</v>
          </cell>
          <cell r="C212" t="str">
            <v>Mountain Ridge Wellness Center</v>
          </cell>
          <cell r="D212" t="str">
            <v>611 Old US 70 E</v>
          </cell>
          <cell r="E212" t="str">
            <v/>
          </cell>
          <cell r="F212" t="str">
            <v>Black Mountain</v>
          </cell>
          <cell r="G212" t="str">
            <v>NC</v>
          </cell>
          <cell r="H212" t="str">
            <v>28711</v>
          </cell>
          <cell r="I212" t="str">
            <v>(828) 669-9991</v>
          </cell>
          <cell r="J212">
            <v>1.2602</v>
          </cell>
          <cell r="K212">
            <v>143.81</v>
          </cell>
          <cell r="L212">
            <v>36.85</v>
          </cell>
          <cell r="M212">
            <v>15.35</v>
          </cell>
          <cell r="N212">
            <v>13.68</v>
          </cell>
          <cell r="O212">
            <v>209.69</v>
          </cell>
          <cell r="P212">
            <v>220.17449999999999</v>
          </cell>
          <cell r="Q212">
            <v>242.19195000000002</v>
          </cell>
          <cell r="R212">
            <v>242.19</v>
          </cell>
        </row>
        <row r="213">
          <cell r="B213">
            <v>1952396509</v>
          </cell>
          <cell r="C213" t="str">
            <v>Mountain View Manor</v>
          </cell>
          <cell r="D213" t="str">
            <v>410 Buckner Branch Road</v>
          </cell>
          <cell r="E213" t="str">
            <v>P O Box 2344</v>
          </cell>
          <cell r="F213" t="str">
            <v>Bryson City</v>
          </cell>
          <cell r="G213" t="str">
            <v>NC</v>
          </cell>
          <cell r="H213" t="str">
            <v>28713-9509</v>
          </cell>
          <cell r="I213" t="str">
            <v>(828) 488-2101</v>
          </cell>
          <cell r="J213">
            <v>1.2172000000000001</v>
          </cell>
          <cell r="K213">
            <v>140.49</v>
          </cell>
          <cell r="L213">
            <v>36.85</v>
          </cell>
          <cell r="M213">
            <v>8.0299999999999994</v>
          </cell>
          <cell r="N213">
            <v>13.68</v>
          </cell>
          <cell r="O213">
            <v>199.05</v>
          </cell>
          <cell r="P213">
            <v>209.00250000000003</v>
          </cell>
          <cell r="Q213">
            <v>229.90275000000005</v>
          </cell>
          <cell r="R213">
            <v>229.9</v>
          </cell>
        </row>
        <row r="214">
          <cell r="B214">
            <v>1396754875</v>
          </cell>
          <cell r="C214" t="str">
            <v>Mountain Vista Health Park</v>
          </cell>
          <cell r="D214" t="str">
            <v>P.O. Box 1547</v>
          </cell>
          <cell r="E214" t="str">
            <v/>
          </cell>
          <cell r="F214" t="str">
            <v>Denton</v>
          </cell>
          <cell r="G214" t="str">
            <v>NC</v>
          </cell>
          <cell r="H214" t="str">
            <v>27239-1547</v>
          </cell>
          <cell r="I214" t="str">
            <v>(336) 859-2181</v>
          </cell>
          <cell r="J214">
            <v>1.1595</v>
          </cell>
          <cell r="K214">
            <v>137.5</v>
          </cell>
          <cell r="L214">
            <v>36.85</v>
          </cell>
          <cell r="M214">
            <v>22.4</v>
          </cell>
          <cell r="N214">
            <v>13.68</v>
          </cell>
          <cell r="O214">
            <v>210.43</v>
          </cell>
          <cell r="P214">
            <v>220.95150000000001</v>
          </cell>
          <cell r="Q214">
            <v>243.04665000000003</v>
          </cell>
          <cell r="R214">
            <v>243.05</v>
          </cell>
        </row>
        <row r="215">
          <cell r="B215">
            <v>1952486771</v>
          </cell>
          <cell r="C215" t="str">
            <v xml:space="preserve">Murphy Rehabilitation and Nursing </v>
          </cell>
          <cell r="D215" t="str">
            <v>3992 E US Hwy 64 Alt</v>
          </cell>
          <cell r="F215" t="str">
            <v>Murphy</v>
          </cell>
          <cell r="G215" t="str">
            <v>NC</v>
          </cell>
          <cell r="H215">
            <v>28906</v>
          </cell>
          <cell r="I215" t="str">
            <v>(828) 835-7505</v>
          </cell>
          <cell r="J215">
            <v>1.3231999999999999</v>
          </cell>
          <cell r="K215">
            <v>148.37</v>
          </cell>
          <cell r="L215">
            <v>36.85</v>
          </cell>
          <cell r="M215">
            <v>29.61</v>
          </cell>
          <cell r="N215">
            <v>13.68</v>
          </cell>
          <cell r="O215">
            <v>228.51</v>
          </cell>
          <cell r="P215">
            <v>239.93549999999999</v>
          </cell>
          <cell r="Q215">
            <v>263.92905000000002</v>
          </cell>
          <cell r="R215">
            <v>263.93</v>
          </cell>
        </row>
        <row r="216">
          <cell r="B216">
            <v>1396771515</v>
          </cell>
          <cell r="C216" t="str">
            <v>NorthChase Nursing and Rehabilitation Center</v>
          </cell>
          <cell r="D216" t="str">
            <v>3015 Enterprise Drive</v>
          </cell>
          <cell r="E216" t="str">
            <v/>
          </cell>
          <cell r="F216" t="str">
            <v>Wilmington</v>
          </cell>
          <cell r="G216" t="str">
            <v>NC</v>
          </cell>
          <cell r="H216" t="str">
            <v>28405</v>
          </cell>
          <cell r="I216" t="str">
            <v>(910) 791-3451</v>
          </cell>
          <cell r="J216">
            <v>1.2262999999999999</v>
          </cell>
          <cell r="K216">
            <v>139.84</v>
          </cell>
          <cell r="L216">
            <v>36.85</v>
          </cell>
          <cell r="M216">
            <v>30.6</v>
          </cell>
          <cell r="N216">
            <v>13.68</v>
          </cell>
          <cell r="O216">
            <v>220.97</v>
          </cell>
          <cell r="P216">
            <v>232.01850000000002</v>
          </cell>
          <cell r="Q216">
            <v>255.22035000000005</v>
          </cell>
          <cell r="R216">
            <v>255.22</v>
          </cell>
        </row>
        <row r="217">
          <cell r="B217">
            <v>1932107547</v>
          </cell>
          <cell r="C217" t="str">
            <v>Northern Hospital Of Surry County-Ltc</v>
          </cell>
          <cell r="D217" t="str">
            <v>P O Box 1101 </v>
          </cell>
          <cell r="F217" t="str">
            <v>Mount Airy</v>
          </cell>
          <cell r="G217" t="str">
            <v>NC</v>
          </cell>
          <cell r="H217">
            <v>27030</v>
          </cell>
          <cell r="I217" t="str">
            <v>(336) 719-7102</v>
          </cell>
          <cell r="J217">
            <v>1.0869</v>
          </cell>
          <cell r="K217">
            <v>130.44999999999999</v>
          </cell>
          <cell r="L217">
            <v>36.85</v>
          </cell>
          <cell r="M217">
            <v>14.98</v>
          </cell>
          <cell r="N217">
            <v>13.68</v>
          </cell>
          <cell r="O217">
            <v>195.96</v>
          </cell>
          <cell r="P217">
            <v>205.75800000000001</v>
          </cell>
          <cell r="Q217">
            <v>226.33380000000002</v>
          </cell>
          <cell r="R217">
            <v>226.33</v>
          </cell>
        </row>
        <row r="218">
          <cell r="B218">
            <v>1013951896</v>
          </cell>
          <cell r="C218" t="str">
            <v>Northhampton Nursing and Rehabilitation Center</v>
          </cell>
          <cell r="D218" t="str">
            <v xml:space="preserve">HIGHWAY 305 NORTH </v>
          </cell>
          <cell r="E218" t="str">
            <v/>
          </cell>
          <cell r="F218" t="str">
            <v>Jackson</v>
          </cell>
          <cell r="G218" t="str">
            <v>NC</v>
          </cell>
          <cell r="H218" t="str">
            <v>27845-9503</v>
          </cell>
          <cell r="I218" t="str">
            <v>(252) 534-0131</v>
          </cell>
          <cell r="J218">
            <v>1.0714999999999999</v>
          </cell>
          <cell r="K218">
            <v>127.64</v>
          </cell>
          <cell r="L218">
            <v>36.85</v>
          </cell>
          <cell r="M218">
            <v>11.86</v>
          </cell>
          <cell r="N218">
            <v>13.68</v>
          </cell>
          <cell r="O218">
            <v>190.03</v>
          </cell>
          <cell r="P218">
            <v>199.53150000000002</v>
          </cell>
          <cell r="Q218">
            <v>219.48465000000004</v>
          </cell>
          <cell r="R218">
            <v>219.48</v>
          </cell>
        </row>
        <row r="219">
          <cell r="B219">
            <v>1477146959</v>
          </cell>
          <cell r="C219" t="str">
            <v>Oak Forest Health and Rehabilitation</v>
          </cell>
          <cell r="D219" t="str">
            <v>5680 Windy Hill Drive</v>
          </cell>
          <cell r="E219" t="str">
            <v/>
          </cell>
          <cell r="F219" t="str">
            <v>Winston Salem</v>
          </cell>
          <cell r="G219" t="str">
            <v>NC</v>
          </cell>
          <cell r="H219" t="str">
            <v>27105</v>
          </cell>
          <cell r="I219" t="str">
            <v>(336) 744-1188</v>
          </cell>
          <cell r="J219">
            <v>1.3121</v>
          </cell>
          <cell r="K219">
            <v>147.19</v>
          </cell>
          <cell r="L219">
            <v>36.85</v>
          </cell>
          <cell r="M219">
            <v>13.52</v>
          </cell>
          <cell r="N219">
            <v>13.68</v>
          </cell>
          <cell r="O219">
            <v>211.24</v>
          </cell>
          <cell r="P219">
            <v>221.80200000000002</v>
          </cell>
          <cell r="Q219">
            <v>243.98220000000003</v>
          </cell>
          <cell r="R219">
            <v>243.98</v>
          </cell>
        </row>
        <row r="220">
          <cell r="B220">
            <v>1093754459</v>
          </cell>
          <cell r="C220" t="str">
            <v>Oak Grove Health Care Center</v>
          </cell>
          <cell r="D220" t="str">
            <v>518 Old US Hwy 221</v>
          </cell>
          <cell r="E220" t="str">
            <v/>
          </cell>
          <cell r="F220" t="str">
            <v>Rutherfordton</v>
          </cell>
          <cell r="G220" t="str">
            <v>NC</v>
          </cell>
          <cell r="H220" t="str">
            <v>28139</v>
          </cell>
          <cell r="I220" t="str">
            <v>(828) 287-7655</v>
          </cell>
          <cell r="J220">
            <v>1.3106</v>
          </cell>
          <cell r="K220">
            <v>147.04</v>
          </cell>
          <cell r="L220">
            <v>36.85</v>
          </cell>
          <cell r="M220">
            <v>14.32</v>
          </cell>
          <cell r="N220">
            <v>13.68</v>
          </cell>
          <cell r="O220">
            <v>211.89</v>
          </cell>
          <cell r="P220">
            <v>222.4845</v>
          </cell>
          <cell r="Q220">
            <v>244.73295000000002</v>
          </cell>
          <cell r="R220">
            <v>244.73</v>
          </cell>
        </row>
        <row r="221">
          <cell r="B221">
            <v>1861521635</v>
          </cell>
          <cell r="C221" t="str">
            <v xml:space="preserve">Olde Knox Commons </v>
          </cell>
          <cell r="D221" t="str">
            <v>13825 Hunton Lane</v>
          </cell>
          <cell r="F221" t="str">
            <v>Huntersville</v>
          </cell>
          <cell r="G221" t="str">
            <v>NC</v>
          </cell>
          <cell r="H221" t="str">
            <v>28078-6190</v>
          </cell>
          <cell r="I221" t="str">
            <v>704-897-2700</v>
          </cell>
          <cell r="J221">
            <v>1.4263999999999999</v>
          </cell>
          <cell r="K221">
            <v>155.76</v>
          </cell>
          <cell r="L221">
            <v>36.85</v>
          </cell>
          <cell r="M221">
            <v>18.82</v>
          </cell>
          <cell r="N221">
            <v>13.68</v>
          </cell>
          <cell r="O221">
            <v>225.11</v>
          </cell>
          <cell r="P221">
            <v>236.36550000000003</v>
          </cell>
          <cell r="Q221">
            <v>260.00205000000005</v>
          </cell>
          <cell r="R221">
            <v>260</v>
          </cell>
        </row>
        <row r="222">
          <cell r="B222">
            <v>1558391250</v>
          </cell>
          <cell r="C222" t="str">
            <v>Our Community Hospital-Ltc</v>
          </cell>
          <cell r="D222" t="str">
            <v>P.O. Box 405 </v>
          </cell>
          <cell r="F222" t="str">
            <v>Scotland Neck</v>
          </cell>
          <cell r="G222" t="str">
            <v>NC</v>
          </cell>
          <cell r="H222">
            <v>27874</v>
          </cell>
          <cell r="I222" t="str">
            <v>(252) 826-4144</v>
          </cell>
          <cell r="J222">
            <v>1.1154999999999999</v>
          </cell>
          <cell r="K222">
            <v>131.22</v>
          </cell>
          <cell r="L222">
            <v>36.85</v>
          </cell>
          <cell r="M222">
            <v>13.85</v>
          </cell>
          <cell r="N222">
            <v>13.68</v>
          </cell>
          <cell r="O222">
            <v>195.6</v>
          </cell>
          <cell r="P222">
            <v>205.38</v>
          </cell>
          <cell r="Q222">
            <v>225.91800000000001</v>
          </cell>
          <cell r="R222">
            <v>225.92</v>
          </cell>
        </row>
        <row r="223">
          <cell r="B223">
            <v>1033611959</v>
          </cell>
          <cell r="C223" t="str">
            <v>Parkview Health and Rehabilitation</v>
          </cell>
          <cell r="D223" t="str">
            <v>1716 Legion Road</v>
          </cell>
          <cell r="E223" t="str">
            <v/>
          </cell>
          <cell r="F223" t="str">
            <v>Chapel Hill</v>
          </cell>
          <cell r="G223" t="str">
            <v>NC</v>
          </cell>
          <cell r="H223" t="str">
            <v>27517</v>
          </cell>
          <cell r="I223" t="str">
            <v>(919) 942-2280</v>
          </cell>
          <cell r="J223">
            <v>1.2053</v>
          </cell>
          <cell r="K223">
            <v>139.25</v>
          </cell>
          <cell r="L223">
            <v>36.85</v>
          </cell>
          <cell r="M223">
            <v>23.77</v>
          </cell>
          <cell r="N223">
            <v>13.68</v>
          </cell>
          <cell r="O223">
            <v>213.55</v>
          </cell>
          <cell r="P223">
            <v>224.22750000000002</v>
          </cell>
          <cell r="Q223">
            <v>246.65025000000006</v>
          </cell>
          <cell r="R223">
            <v>246.65</v>
          </cell>
        </row>
        <row r="224">
          <cell r="B224">
            <v>1962832899</v>
          </cell>
          <cell r="C224" t="str">
            <v>Pavillion Health Center at Brightmore</v>
          </cell>
          <cell r="D224" t="str">
            <v>10021 Providence Rd W</v>
          </cell>
          <cell r="F224" t="str">
            <v>Charlotte</v>
          </cell>
          <cell r="G224" t="str">
            <v>NC</v>
          </cell>
          <cell r="H224" t="str">
            <v>28277-1561</v>
          </cell>
          <cell r="I224" t="str">
            <v>(910) 332-1796</v>
          </cell>
          <cell r="J224">
            <v>1.2262</v>
          </cell>
          <cell r="K224">
            <v>140.81</v>
          </cell>
          <cell r="L224">
            <v>36.85</v>
          </cell>
          <cell r="M224">
            <v>33.299999999999997</v>
          </cell>
          <cell r="N224">
            <v>13.68</v>
          </cell>
          <cell r="O224">
            <v>224.63</v>
          </cell>
          <cell r="P224">
            <v>235.86150000000001</v>
          </cell>
          <cell r="Q224">
            <v>259.44765000000001</v>
          </cell>
          <cell r="R224">
            <v>259.45</v>
          </cell>
        </row>
        <row r="225">
          <cell r="B225">
            <v>1336612530</v>
          </cell>
          <cell r="C225" t="str">
            <v>Peak Resources - Brookshire</v>
          </cell>
          <cell r="D225" t="str">
            <v>300 Meadowland Drive</v>
          </cell>
          <cell r="E225" t="str">
            <v>P O Box 1107</v>
          </cell>
          <cell r="F225" t="str">
            <v>Hillsborough</v>
          </cell>
          <cell r="G225" t="str">
            <v>NC</v>
          </cell>
          <cell r="H225" t="str">
            <v>27278</v>
          </cell>
          <cell r="I225" t="str">
            <v>(919) 644-6714</v>
          </cell>
          <cell r="J225">
            <v>1.4402999999999999</v>
          </cell>
          <cell r="K225">
            <v>154.83000000000001</v>
          </cell>
          <cell r="L225">
            <v>36.85</v>
          </cell>
          <cell r="M225">
            <v>28.26</v>
          </cell>
          <cell r="N225">
            <v>13.68</v>
          </cell>
          <cell r="O225">
            <v>233.62</v>
          </cell>
          <cell r="P225">
            <v>245.30100000000002</v>
          </cell>
          <cell r="Q225">
            <v>269.83110000000005</v>
          </cell>
          <cell r="R225">
            <v>269.83</v>
          </cell>
        </row>
        <row r="226">
          <cell r="B226">
            <v>1427248905</v>
          </cell>
          <cell r="C226" t="str">
            <v>Peak Resources - Charlotte</v>
          </cell>
          <cell r="D226" t="str">
            <v>3223 Central Ave.</v>
          </cell>
          <cell r="E226" t="str">
            <v/>
          </cell>
          <cell r="F226" t="str">
            <v>Charlotte</v>
          </cell>
          <cell r="G226" t="str">
            <v>NC</v>
          </cell>
          <cell r="H226" t="str">
            <v>28205-5520</v>
          </cell>
          <cell r="I226" t="str">
            <v xml:space="preserve">(704) 749-1100 </v>
          </cell>
          <cell r="J226">
            <v>1.3253999999999999</v>
          </cell>
          <cell r="K226">
            <v>148.91999999999999</v>
          </cell>
          <cell r="L226">
            <v>36.85</v>
          </cell>
          <cell r="M226">
            <v>22.43</v>
          </cell>
          <cell r="N226">
            <v>13.68</v>
          </cell>
          <cell r="O226">
            <v>221.88</v>
          </cell>
          <cell r="P226">
            <v>232.97400000000002</v>
          </cell>
          <cell r="Q226">
            <v>256.27140000000003</v>
          </cell>
          <cell r="R226">
            <v>256.27</v>
          </cell>
        </row>
        <row r="227">
          <cell r="B227">
            <v>1609976901</v>
          </cell>
          <cell r="C227" t="str">
            <v>Peak Resources - Cherryville</v>
          </cell>
          <cell r="D227" t="str">
            <v>7615 Dallas Cherryville Highway</v>
          </cell>
          <cell r="E227" t="str">
            <v/>
          </cell>
          <cell r="F227" t="str">
            <v>Cherryville</v>
          </cell>
          <cell r="G227" t="str">
            <v>NC</v>
          </cell>
          <cell r="H227" t="str">
            <v>28021</v>
          </cell>
          <cell r="I227" t="str">
            <v>(704) 435-6029</v>
          </cell>
          <cell r="J227">
            <v>1.3015000000000001</v>
          </cell>
          <cell r="K227">
            <v>143.28</v>
          </cell>
          <cell r="L227">
            <v>36.85</v>
          </cell>
          <cell r="M227">
            <v>25.19</v>
          </cell>
          <cell r="N227">
            <v>13.68</v>
          </cell>
          <cell r="O227">
            <v>219</v>
          </cell>
          <cell r="P227">
            <v>229.95000000000002</v>
          </cell>
          <cell r="Q227">
            <v>252.94500000000005</v>
          </cell>
          <cell r="R227">
            <v>252.95</v>
          </cell>
        </row>
        <row r="228">
          <cell r="B228">
            <v>1235239567</v>
          </cell>
          <cell r="C228" t="str">
            <v>Peak Resources - Gastonia</v>
          </cell>
          <cell r="D228" t="str">
            <v>2780 X-Ray Drive</v>
          </cell>
          <cell r="E228" t="str">
            <v/>
          </cell>
          <cell r="F228" t="str">
            <v>Gastonia</v>
          </cell>
          <cell r="G228" t="str">
            <v>NC</v>
          </cell>
          <cell r="H228" t="str">
            <v>28054-7486</v>
          </cell>
          <cell r="I228" t="str">
            <v>(704) 869-9195</v>
          </cell>
          <cell r="J228">
            <v>1.3469</v>
          </cell>
          <cell r="K228">
            <v>149.49</v>
          </cell>
          <cell r="L228">
            <v>36.85</v>
          </cell>
          <cell r="M228">
            <v>8.2100000000000009</v>
          </cell>
          <cell r="N228">
            <v>13.68</v>
          </cell>
          <cell r="O228">
            <v>208.23</v>
          </cell>
          <cell r="P228">
            <v>218.64150000000001</v>
          </cell>
          <cell r="Q228">
            <v>240.50565000000003</v>
          </cell>
          <cell r="R228">
            <v>240.51</v>
          </cell>
        </row>
        <row r="229">
          <cell r="B229">
            <v>1841390002</v>
          </cell>
          <cell r="C229" t="str">
            <v>Peak Resources - Pinelake</v>
          </cell>
          <cell r="D229" t="str">
            <v>801 Pinehurst Avenue</v>
          </cell>
          <cell r="E229" t="str">
            <v/>
          </cell>
          <cell r="F229" t="str">
            <v>Carthage</v>
          </cell>
          <cell r="G229" t="str">
            <v>NC</v>
          </cell>
          <cell r="H229" t="str">
            <v>28327</v>
          </cell>
          <cell r="I229" t="str">
            <v>(910) 947-5155</v>
          </cell>
          <cell r="J229">
            <v>1.3019000000000001</v>
          </cell>
          <cell r="K229">
            <v>148.38999999999999</v>
          </cell>
          <cell r="L229">
            <v>36.85</v>
          </cell>
          <cell r="M229">
            <v>11.67</v>
          </cell>
          <cell r="N229">
            <v>13.68</v>
          </cell>
          <cell r="O229">
            <v>210.59</v>
          </cell>
          <cell r="P229">
            <v>221.11950000000002</v>
          </cell>
          <cell r="Q229">
            <v>243.23145000000002</v>
          </cell>
          <cell r="R229">
            <v>243.23</v>
          </cell>
        </row>
        <row r="230">
          <cell r="B230">
            <v>1194825448</v>
          </cell>
          <cell r="C230" t="str">
            <v>Peak Resources - Shelby</v>
          </cell>
          <cell r="D230" t="str">
            <v>1101 North Morgan Street</v>
          </cell>
          <cell r="F230" t="str">
            <v>Shelby</v>
          </cell>
          <cell r="G230" t="str">
            <v>NC</v>
          </cell>
          <cell r="H230" t="str">
            <v>28150-3848</v>
          </cell>
          <cell r="I230" t="str">
            <v>(704) 482-5396</v>
          </cell>
          <cell r="J230">
            <v>1.3627</v>
          </cell>
          <cell r="K230">
            <v>150.24</v>
          </cell>
          <cell r="L230">
            <v>36.85</v>
          </cell>
          <cell r="M230">
            <v>7.98</v>
          </cell>
          <cell r="N230">
            <v>13.68</v>
          </cell>
          <cell r="O230">
            <v>208.75</v>
          </cell>
          <cell r="P230">
            <v>219.1875</v>
          </cell>
          <cell r="Q230">
            <v>241.10625000000002</v>
          </cell>
          <cell r="R230">
            <v>241.11</v>
          </cell>
        </row>
        <row r="231">
          <cell r="B231">
            <v>1275823155</v>
          </cell>
          <cell r="C231" t="str">
            <v>Peak Resources Alamance</v>
          </cell>
          <cell r="D231" t="str">
            <v>215 College Street</v>
          </cell>
          <cell r="E231" t="str">
            <v/>
          </cell>
          <cell r="F231" t="str">
            <v>Graham</v>
          </cell>
          <cell r="G231" t="str">
            <v>NC</v>
          </cell>
          <cell r="H231" t="str">
            <v>27253-1000</v>
          </cell>
          <cell r="I231" t="str">
            <v>(336) 228-8394</v>
          </cell>
          <cell r="J231">
            <v>1.3104</v>
          </cell>
          <cell r="K231">
            <v>146.56</v>
          </cell>
          <cell r="L231">
            <v>36.85</v>
          </cell>
          <cell r="M231">
            <v>23.6</v>
          </cell>
          <cell r="N231">
            <v>13.68</v>
          </cell>
          <cell r="O231">
            <v>220.69</v>
          </cell>
          <cell r="P231">
            <v>231.72450000000001</v>
          </cell>
          <cell r="Q231">
            <v>254.89695000000003</v>
          </cell>
          <cell r="R231">
            <v>254.9</v>
          </cell>
        </row>
        <row r="232">
          <cell r="B232">
            <v>1265816185</v>
          </cell>
          <cell r="C232" t="str">
            <v>Peak Resources Outer Banks</v>
          </cell>
          <cell r="D232" t="str">
            <v>430  West Health Center Drive</v>
          </cell>
          <cell r="E232" t="str">
            <v/>
          </cell>
          <cell r="F232" t="str">
            <v>Nags Head</v>
          </cell>
          <cell r="G232" t="str">
            <v>NC</v>
          </cell>
          <cell r="H232" t="str">
            <v>27959-8943</v>
          </cell>
          <cell r="I232" t="str">
            <v>(252) 441-3116</v>
          </cell>
          <cell r="J232">
            <v>1.3333999999999999</v>
          </cell>
          <cell r="K232">
            <v>150.09</v>
          </cell>
          <cell r="L232">
            <v>36.85</v>
          </cell>
          <cell r="M232">
            <v>13.8</v>
          </cell>
          <cell r="N232">
            <v>13.68</v>
          </cell>
          <cell r="O232">
            <v>214.42</v>
          </cell>
          <cell r="P232">
            <v>225.14099999999999</v>
          </cell>
          <cell r="Q232">
            <v>247.6551</v>
          </cell>
          <cell r="R232">
            <v>247.66</v>
          </cell>
        </row>
        <row r="233">
          <cell r="B233">
            <v>1326519844</v>
          </cell>
          <cell r="C233" t="str">
            <v>Peak Resources-Wilmington</v>
          </cell>
          <cell r="D233" t="str">
            <v>2305 Silver Stream Lane</v>
          </cell>
          <cell r="F233" t="str">
            <v>Wilmington</v>
          </cell>
          <cell r="G233" t="str">
            <v>NC</v>
          </cell>
          <cell r="H233">
            <v>28401</v>
          </cell>
          <cell r="I233" t="str">
            <v>252-237-6300</v>
          </cell>
          <cell r="J233">
            <v>1.329</v>
          </cell>
          <cell r="K233">
            <v>148.47999999999999</v>
          </cell>
          <cell r="L233">
            <v>36.85</v>
          </cell>
          <cell r="M233">
            <v>23.4</v>
          </cell>
          <cell r="N233">
            <v>13.68</v>
          </cell>
          <cell r="O233">
            <v>222.42</v>
          </cell>
          <cell r="P233">
            <v>233.541</v>
          </cell>
          <cell r="Q233">
            <v>256.89510000000001</v>
          </cell>
          <cell r="R233">
            <v>256.89999999999998</v>
          </cell>
        </row>
        <row r="234">
          <cell r="B234">
            <v>1396202024</v>
          </cell>
          <cell r="C234" t="str">
            <v>Pelican Health at Asheville</v>
          </cell>
          <cell r="D234" t="str">
            <v>1984 US 70 Highway</v>
          </cell>
          <cell r="E234" t="str">
            <v/>
          </cell>
          <cell r="F234" t="str">
            <v>Swannanoa</v>
          </cell>
          <cell r="G234" t="str">
            <v>NC</v>
          </cell>
          <cell r="H234" t="str">
            <v>28778</v>
          </cell>
          <cell r="I234" t="str">
            <v>(828) 298-2214</v>
          </cell>
          <cell r="J234">
            <v>1.3351999999999999</v>
          </cell>
          <cell r="K234">
            <v>148.1</v>
          </cell>
          <cell r="L234">
            <v>36.85</v>
          </cell>
          <cell r="M234">
            <v>17.53</v>
          </cell>
          <cell r="N234">
            <v>13.68</v>
          </cell>
          <cell r="O234">
            <v>216.16</v>
          </cell>
          <cell r="P234">
            <v>226.96800000000002</v>
          </cell>
          <cell r="Q234">
            <v>249.66480000000004</v>
          </cell>
          <cell r="R234">
            <v>249.66</v>
          </cell>
        </row>
        <row r="235">
          <cell r="B235">
            <v>1114480233</v>
          </cell>
          <cell r="C235" t="str">
            <v xml:space="preserve">Pelican Health at Charlotte </v>
          </cell>
          <cell r="D235" t="str">
            <v>2616 East 5th Street</v>
          </cell>
          <cell r="E235" t="str">
            <v/>
          </cell>
          <cell r="F235" t="str">
            <v>Charlotte</v>
          </cell>
          <cell r="G235" t="str">
            <v>NC</v>
          </cell>
          <cell r="H235" t="str">
            <v>28204-4343</v>
          </cell>
          <cell r="I235" t="str">
            <v>(704) 333-5165</v>
          </cell>
          <cell r="J235">
            <v>1.1395999999999999</v>
          </cell>
          <cell r="K235">
            <v>134.02000000000001</v>
          </cell>
          <cell r="L235">
            <v>36.85</v>
          </cell>
          <cell r="M235">
            <v>15.23</v>
          </cell>
          <cell r="N235">
            <v>13.68</v>
          </cell>
          <cell r="O235">
            <v>199.78</v>
          </cell>
          <cell r="P235">
            <v>209.76900000000001</v>
          </cell>
          <cell r="Q235">
            <v>230.74590000000003</v>
          </cell>
          <cell r="R235">
            <v>230.75</v>
          </cell>
        </row>
        <row r="236">
          <cell r="B236">
            <v>1902462401</v>
          </cell>
          <cell r="C236" t="str">
            <v>Pelican Health Henderson</v>
          </cell>
          <cell r="D236" t="str">
            <v>280 South Beckford Drive</v>
          </cell>
          <cell r="F236" t="str">
            <v>Henderson</v>
          </cell>
          <cell r="G236" t="str">
            <v>NC</v>
          </cell>
          <cell r="H236" t="str">
            <v>27536-1616</v>
          </cell>
          <cell r="I236" t="str">
            <v>(252) 438-6141</v>
          </cell>
          <cell r="J236">
            <v>1.2446999999999999</v>
          </cell>
          <cell r="K236">
            <v>138.53</v>
          </cell>
          <cell r="L236">
            <v>36.85</v>
          </cell>
          <cell r="M236">
            <v>16.29</v>
          </cell>
          <cell r="N236">
            <v>13.68</v>
          </cell>
          <cell r="O236">
            <v>205.35</v>
          </cell>
          <cell r="P236">
            <v>215.61750000000001</v>
          </cell>
          <cell r="Q236">
            <v>237.17925000000002</v>
          </cell>
          <cell r="R236">
            <v>237.18</v>
          </cell>
        </row>
        <row r="237">
          <cell r="B237">
            <v>1962052498</v>
          </cell>
          <cell r="C237" t="str">
            <v>Pelican Health Randolph</v>
          </cell>
          <cell r="D237" t="str">
            <v>4801 Randolph Road</v>
          </cell>
          <cell r="E237" t="str">
            <v/>
          </cell>
          <cell r="F237" t="str">
            <v>Charlotte</v>
          </cell>
          <cell r="G237" t="str">
            <v>NC</v>
          </cell>
          <cell r="H237" t="str">
            <v>28211-2921</v>
          </cell>
          <cell r="I237" t="str">
            <v>(704) 364-8363</v>
          </cell>
          <cell r="J237">
            <v>1.1537999999999999</v>
          </cell>
          <cell r="K237">
            <v>134.59</v>
          </cell>
          <cell r="L237">
            <v>36.85</v>
          </cell>
          <cell r="M237">
            <v>7.05</v>
          </cell>
          <cell r="N237">
            <v>13.68</v>
          </cell>
          <cell r="O237">
            <v>192.17</v>
          </cell>
          <cell r="P237">
            <v>201.77850000000001</v>
          </cell>
          <cell r="Q237">
            <v>221.95635000000001</v>
          </cell>
          <cell r="R237">
            <v>221.96</v>
          </cell>
        </row>
        <row r="238">
          <cell r="B238">
            <v>1225688757</v>
          </cell>
          <cell r="C238" t="str">
            <v>Pelican Health Reidsville</v>
          </cell>
          <cell r="D238" t="str">
            <v>543 Maple Avenue</v>
          </cell>
          <cell r="E238" t="str">
            <v/>
          </cell>
          <cell r="F238" t="str">
            <v>Reidsville</v>
          </cell>
          <cell r="G238" t="str">
            <v>NC</v>
          </cell>
          <cell r="H238" t="str">
            <v>27320</v>
          </cell>
          <cell r="I238" t="str">
            <v>(336) 342-1382</v>
          </cell>
          <cell r="J238">
            <v>1.2101</v>
          </cell>
          <cell r="K238">
            <v>138.30000000000001</v>
          </cell>
          <cell r="L238">
            <v>36.85</v>
          </cell>
          <cell r="M238">
            <v>6.19</v>
          </cell>
          <cell r="N238">
            <v>13.68</v>
          </cell>
          <cell r="O238">
            <v>195.02</v>
          </cell>
          <cell r="P238">
            <v>204.77100000000002</v>
          </cell>
          <cell r="Q238">
            <v>225.24810000000002</v>
          </cell>
          <cell r="R238">
            <v>225.25</v>
          </cell>
        </row>
        <row r="239">
          <cell r="B239">
            <v>1851941389</v>
          </cell>
          <cell r="C239" t="str">
            <v>Pelican Health Thomasville</v>
          </cell>
          <cell r="D239" t="str">
            <v>1028 Blair Street</v>
          </cell>
          <cell r="E239" t="str">
            <v/>
          </cell>
          <cell r="F239" t="str">
            <v>Thomasville</v>
          </cell>
          <cell r="G239" t="str">
            <v>NC</v>
          </cell>
          <cell r="H239" t="str">
            <v>27360-4398</v>
          </cell>
          <cell r="I239" t="str">
            <v>(336) 472-7771</v>
          </cell>
          <cell r="J239">
            <v>1.1465000000000001</v>
          </cell>
          <cell r="K239">
            <v>134.1</v>
          </cell>
          <cell r="L239">
            <v>36.85</v>
          </cell>
          <cell r="M239">
            <v>8.19</v>
          </cell>
          <cell r="N239">
            <v>13.68</v>
          </cell>
          <cell r="O239">
            <v>192.82</v>
          </cell>
          <cell r="P239">
            <v>202.46100000000001</v>
          </cell>
          <cell r="Q239">
            <v>222.70710000000003</v>
          </cell>
          <cell r="R239">
            <v>222.71</v>
          </cell>
        </row>
        <row r="240">
          <cell r="B240">
            <v>1194779504</v>
          </cell>
          <cell r="C240" t="str">
            <v>Pembroke Care and Rehabilitation Center</v>
          </cell>
          <cell r="D240" t="str">
            <v>310 East Wardell Drive</v>
          </cell>
          <cell r="E240" t="str">
            <v>P O Box 2529</v>
          </cell>
          <cell r="F240" t="str">
            <v>Pembroke</v>
          </cell>
          <cell r="G240" t="str">
            <v>NC</v>
          </cell>
          <cell r="H240" t="str">
            <v>28372-2529</v>
          </cell>
          <cell r="I240" t="str">
            <v>(910) 521-1273</v>
          </cell>
          <cell r="J240">
            <v>1.3098000000000001</v>
          </cell>
          <cell r="K240">
            <v>146.41999999999999</v>
          </cell>
          <cell r="L240">
            <v>36.85</v>
          </cell>
          <cell r="M240">
            <v>11.66</v>
          </cell>
          <cell r="N240">
            <v>13.68</v>
          </cell>
          <cell r="O240">
            <v>208.61</v>
          </cell>
          <cell r="P240">
            <v>219.04050000000004</v>
          </cell>
          <cell r="Q240">
            <v>240.94455000000005</v>
          </cell>
          <cell r="R240">
            <v>240.94</v>
          </cell>
        </row>
        <row r="241">
          <cell r="B241">
            <v>1538137468</v>
          </cell>
          <cell r="C241" t="str">
            <v>Pender Memorial Hospital Snf</v>
          </cell>
          <cell r="D241" t="str">
            <v>507  Fremont Street</v>
          </cell>
          <cell r="F241" t="str">
            <v>Burgaw</v>
          </cell>
          <cell r="G241" t="str">
            <v>NC</v>
          </cell>
          <cell r="H241">
            <v>28425</v>
          </cell>
          <cell r="I241" t="str">
            <v>(910) 259-5451</v>
          </cell>
          <cell r="J241">
            <v>1.0329999999999999</v>
          </cell>
          <cell r="K241">
            <v>124.08</v>
          </cell>
          <cell r="L241">
            <v>36.85</v>
          </cell>
          <cell r="M241">
            <v>12.07</v>
          </cell>
          <cell r="N241">
            <v>13.68</v>
          </cell>
          <cell r="O241">
            <v>186.68</v>
          </cell>
          <cell r="P241">
            <v>196.01400000000001</v>
          </cell>
          <cell r="Q241">
            <v>215.61540000000002</v>
          </cell>
          <cell r="R241">
            <v>215.62</v>
          </cell>
        </row>
        <row r="242">
          <cell r="B242">
            <v>1780693663</v>
          </cell>
          <cell r="C242" t="str">
            <v>Penick Village</v>
          </cell>
          <cell r="D242" t="str">
            <v>East Rhode Island Avenue Extension</v>
          </cell>
          <cell r="E242" t="str">
            <v>P O Box 2001</v>
          </cell>
          <cell r="F242" t="str">
            <v>Southern Pines</v>
          </cell>
          <cell r="G242" t="str">
            <v>NC</v>
          </cell>
          <cell r="H242" t="str">
            <v>28388-2001</v>
          </cell>
          <cell r="I242" t="str">
            <v>(910) 692-0300</v>
          </cell>
          <cell r="J242">
            <v>1.04</v>
          </cell>
          <cell r="K242">
            <v>126.12</v>
          </cell>
          <cell r="L242">
            <v>36.85</v>
          </cell>
          <cell r="M242">
            <v>15.84</v>
          </cell>
          <cell r="N242">
            <v>0</v>
          </cell>
          <cell r="O242">
            <v>178.81</v>
          </cell>
          <cell r="P242">
            <v>187.75050000000002</v>
          </cell>
          <cell r="Q242">
            <v>206.52555000000004</v>
          </cell>
          <cell r="R242">
            <v>206.53</v>
          </cell>
        </row>
        <row r="243">
          <cell r="B243">
            <v>1407966864</v>
          </cell>
          <cell r="C243" t="str">
            <v>Penn Nursing Center</v>
          </cell>
          <cell r="D243" t="str">
            <v>618 A South Main Street</v>
          </cell>
          <cell r="E243" t="str">
            <v xml:space="preserve"> </v>
          </cell>
          <cell r="F243" t="str">
            <v>Reidsville</v>
          </cell>
          <cell r="G243" t="str">
            <v>NC</v>
          </cell>
          <cell r="H243">
            <v>27320</v>
          </cell>
          <cell r="I243" t="str">
            <v>(336) 951-6000</v>
          </cell>
          <cell r="J243">
            <v>0.95540000000000003</v>
          </cell>
          <cell r="K243">
            <v>119.01</v>
          </cell>
          <cell r="L243">
            <v>36.85</v>
          </cell>
          <cell r="M243">
            <v>15.31</v>
          </cell>
          <cell r="N243">
            <v>13.68</v>
          </cell>
          <cell r="O243">
            <v>184.85</v>
          </cell>
          <cell r="P243">
            <v>194.0925</v>
          </cell>
          <cell r="Q243">
            <v>213.50175000000002</v>
          </cell>
          <cell r="R243">
            <v>213.5</v>
          </cell>
        </row>
        <row r="244">
          <cell r="B244">
            <v>1942583752</v>
          </cell>
          <cell r="C244" t="str">
            <v xml:space="preserve">Person Memorial Hospital </v>
          </cell>
          <cell r="D244" t="str">
            <v>615 Ridge Rd</v>
          </cell>
          <cell r="F244" t="str">
            <v>Roxboro</v>
          </cell>
          <cell r="G244" t="str">
            <v>NC</v>
          </cell>
          <cell r="H244">
            <v>27573</v>
          </cell>
          <cell r="I244" t="str">
            <v>(336) 599-2121</v>
          </cell>
          <cell r="J244">
            <v>0.95860000000000001</v>
          </cell>
          <cell r="K244">
            <v>120.25</v>
          </cell>
          <cell r="L244">
            <v>36.85</v>
          </cell>
          <cell r="M244">
            <v>22.69</v>
          </cell>
          <cell r="N244">
            <v>13.68</v>
          </cell>
          <cell r="O244">
            <v>193.47</v>
          </cell>
          <cell r="P244">
            <v>203.14350000000002</v>
          </cell>
          <cell r="Q244">
            <v>223.45785000000004</v>
          </cell>
          <cell r="R244">
            <v>223.46</v>
          </cell>
        </row>
        <row r="245">
          <cell r="B245">
            <v>1144646274</v>
          </cell>
          <cell r="C245" t="str">
            <v>Pettigrew Rehabilitation Center</v>
          </cell>
          <cell r="D245" t="str">
            <v>1515 West Pettigrew Street</v>
          </cell>
          <cell r="E245" t="str">
            <v/>
          </cell>
          <cell r="F245" t="str">
            <v>Durham</v>
          </cell>
          <cell r="G245" t="str">
            <v>NC</v>
          </cell>
          <cell r="H245" t="str">
            <v>27705-4899</v>
          </cell>
          <cell r="I245" t="str">
            <v>(919) 286-0751</v>
          </cell>
          <cell r="J245">
            <v>1.2473000000000001</v>
          </cell>
          <cell r="K245">
            <v>139.94999999999999</v>
          </cell>
          <cell r="L245">
            <v>36.85</v>
          </cell>
          <cell r="M245">
            <v>16.47</v>
          </cell>
          <cell r="N245">
            <v>13.68</v>
          </cell>
          <cell r="O245">
            <v>206.95</v>
          </cell>
          <cell r="P245">
            <v>217.29749999999999</v>
          </cell>
          <cell r="Q245">
            <v>239.02725000000001</v>
          </cell>
          <cell r="R245">
            <v>239.03</v>
          </cell>
        </row>
        <row r="246">
          <cell r="B246">
            <v>1124015458</v>
          </cell>
          <cell r="C246" t="str">
            <v>Piedmont Crossing</v>
          </cell>
          <cell r="D246" t="str">
            <v>100 Hedrick Drive</v>
          </cell>
          <cell r="E246" t="str">
            <v/>
          </cell>
          <cell r="F246" t="str">
            <v>Thomasville</v>
          </cell>
          <cell r="G246" t="str">
            <v>NC</v>
          </cell>
          <cell r="H246" t="str">
            <v>27360-6000</v>
          </cell>
          <cell r="I246" t="str">
            <v>(910) 472-2017</v>
          </cell>
          <cell r="J246">
            <v>1.0751999999999999</v>
          </cell>
          <cell r="K246">
            <v>128.91999999999999</v>
          </cell>
          <cell r="L246">
            <v>36.85</v>
          </cell>
          <cell r="M246">
            <v>30.99</v>
          </cell>
          <cell r="N246">
            <v>0</v>
          </cell>
          <cell r="O246">
            <v>196.76</v>
          </cell>
          <cell r="P246">
            <v>206.59800000000001</v>
          </cell>
          <cell r="Q246">
            <v>227.25780000000003</v>
          </cell>
          <cell r="R246">
            <v>227.26</v>
          </cell>
        </row>
        <row r="247">
          <cell r="B247">
            <v>1982640785</v>
          </cell>
          <cell r="C247" t="str">
            <v>Pine Ridge Health and Rehabilitation Center</v>
          </cell>
          <cell r="D247" t="str">
            <v>706 Pineywood Road</v>
          </cell>
          <cell r="E247" t="str">
            <v/>
          </cell>
          <cell r="F247" t="str">
            <v>Thomasville</v>
          </cell>
          <cell r="G247" t="str">
            <v>NC</v>
          </cell>
          <cell r="H247" t="str">
            <v>27360-2799</v>
          </cell>
          <cell r="I247" t="str">
            <v>(336) 475-9116</v>
          </cell>
          <cell r="J247">
            <v>1.1544000000000001</v>
          </cell>
          <cell r="K247">
            <v>134.51</v>
          </cell>
          <cell r="L247">
            <v>36.85</v>
          </cell>
          <cell r="M247">
            <v>8.15</v>
          </cell>
          <cell r="N247">
            <v>13.68</v>
          </cell>
          <cell r="O247">
            <v>193.19</v>
          </cell>
          <cell r="P247">
            <v>202.84950000000001</v>
          </cell>
          <cell r="Q247">
            <v>223.13445000000002</v>
          </cell>
          <cell r="R247">
            <v>223.13</v>
          </cell>
        </row>
        <row r="248">
          <cell r="B248">
            <v>1922456664</v>
          </cell>
          <cell r="C248" t="str">
            <v>Pineville Rehab &amp; Living Center</v>
          </cell>
          <cell r="D248" t="str">
            <v>1010 Lakeview Drive</v>
          </cell>
          <cell r="E248" t="str">
            <v/>
          </cell>
          <cell r="F248" t="str">
            <v>Pineville</v>
          </cell>
          <cell r="G248" t="str">
            <v>NC</v>
          </cell>
          <cell r="H248" t="str">
            <v>28134</v>
          </cell>
          <cell r="I248" t="str">
            <v>(704) 889-2273</v>
          </cell>
          <cell r="J248">
            <v>1.3766</v>
          </cell>
          <cell r="K248">
            <v>152.76</v>
          </cell>
          <cell r="L248">
            <v>36.85</v>
          </cell>
          <cell r="M248">
            <v>14.06</v>
          </cell>
          <cell r="N248">
            <v>13.68</v>
          </cell>
          <cell r="O248">
            <v>217.35</v>
          </cell>
          <cell r="P248">
            <v>228.2175</v>
          </cell>
          <cell r="Q248">
            <v>251.03925000000001</v>
          </cell>
          <cell r="R248">
            <v>251.04</v>
          </cell>
        </row>
        <row r="249">
          <cell r="B249">
            <v>1811923931</v>
          </cell>
          <cell r="C249" t="str">
            <v>Piney Grove Nursing and Rehabilitation Center</v>
          </cell>
          <cell r="D249" t="str">
            <v>728 Piney Grove Road</v>
          </cell>
          <cell r="E249" t="str">
            <v/>
          </cell>
          <cell r="F249" t="str">
            <v>Kernersville</v>
          </cell>
          <cell r="G249" t="str">
            <v>NC</v>
          </cell>
          <cell r="H249" t="str">
            <v>27284-0335</v>
          </cell>
          <cell r="I249" t="str">
            <v>(336) 996-4038</v>
          </cell>
          <cell r="J249">
            <v>1.2034</v>
          </cell>
          <cell r="K249">
            <v>137.55000000000001</v>
          </cell>
          <cell r="L249">
            <v>36.85</v>
          </cell>
          <cell r="M249">
            <v>17.39</v>
          </cell>
          <cell r="N249">
            <v>13.68</v>
          </cell>
          <cell r="O249">
            <v>205.47</v>
          </cell>
          <cell r="P249">
            <v>215.74350000000001</v>
          </cell>
          <cell r="Q249">
            <v>237.31785000000002</v>
          </cell>
          <cell r="R249">
            <v>237.32</v>
          </cell>
        </row>
        <row r="250">
          <cell r="B250">
            <v>1073034138</v>
          </cell>
          <cell r="C250" t="str">
            <v>Pisgah Manor, Inc.</v>
          </cell>
          <cell r="D250" t="str">
            <v>104 Holcombe Cove Road</v>
          </cell>
          <cell r="E250" t="str">
            <v/>
          </cell>
          <cell r="F250" t="str">
            <v>Candler</v>
          </cell>
          <cell r="G250" t="str">
            <v>NC</v>
          </cell>
          <cell r="H250" t="str">
            <v>28715-1000</v>
          </cell>
          <cell r="I250" t="str">
            <v>(828) 667-9851</v>
          </cell>
          <cell r="J250">
            <v>1.1758999999999999</v>
          </cell>
          <cell r="K250">
            <v>136.57</v>
          </cell>
          <cell r="L250">
            <v>36.85</v>
          </cell>
          <cell r="M250">
            <v>27.61</v>
          </cell>
          <cell r="N250">
            <v>0</v>
          </cell>
          <cell r="O250">
            <v>201.03</v>
          </cell>
          <cell r="P250">
            <v>211.08150000000001</v>
          </cell>
          <cell r="Q250">
            <v>232.18965000000003</v>
          </cell>
          <cell r="R250">
            <v>232.19</v>
          </cell>
        </row>
        <row r="251">
          <cell r="B251">
            <v>1720085293</v>
          </cell>
          <cell r="C251" t="str">
            <v>Premier Living And Rehab Center</v>
          </cell>
          <cell r="D251" t="str">
            <v>106 Cameron Street</v>
          </cell>
          <cell r="E251" t="str">
            <v/>
          </cell>
          <cell r="F251" t="str">
            <v>Lake Waccamaw</v>
          </cell>
          <cell r="G251" t="str">
            <v>NC</v>
          </cell>
          <cell r="H251" t="str">
            <v>28450-0196</v>
          </cell>
          <cell r="I251" t="str">
            <v>(910) 646-3132</v>
          </cell>
          <cell r="J251">
            <v>1.1391</v>
          </cell>
          <cell r="K251">
            <v>134.36000000000001</v>
          </cell>
          <cell r="L251">
            <v>36.85</v>
          </cell>
          <cell r="M251">
            <v>8.57</v>
          </cell>
          <cell r="N251">
            <v>13.68</v>
          </cell>
          <cell r="O251">
            <v>193.46</v>
          </cell>
          <cell r="P251">
            <v>203.13300000000001</v>
          </cell>
          <cell r="Q251">
            <v>223.44630000000004</v>
          </cell>
          <cell r="R251">
            <v>223.45</v>
          </cell>
        </row>
        <row r="252">
          <cell r="B252">
            <v>1962447565</v>
          </cell>
          <cell r="C252" t="str">
            <v>Premier Nursing and Rehabilitation Center</v>
          </cell>
          <cell r="D252" t="str">
            <v>225 White Street</v>
          </cell>
          <cell r="E252" t="str">
            <v/>
          </cell>
          <cell r="F252" t="str">
            <v>Jacksonville</v>
          </cell>
          <cell r="G252" t="str">
            <v>NC</v>
          </cell>
          <cell r="H252" t="str">
            <v>28546</v>
          </cell>
          <cell r="I252" t="str">
            <v>(910) 353-7222</v>
          </cell>
          <cell r="J252">
            <v>1.1418999999999999</v>
          </cell>
          <cell r="K252">
            <v>133.24</v>
          </cell>
          <cell r="L252">
            <v>36.85</v>
          </cell>
          <cell r="M252">
            <v>10.6</v>
          </cell>
          <cell r="N252">
            <v>7.18</v>
          </cell>
          <cell r="O252">
            <v>187.87</v>
          </cell>
          <cell r="P252">
            <v>197.26350000000002</v>
          </cell>
          <cell r="Q252">
            <v>216.98985000000005</v>
          </cell>
          <cell r="R252">
            <v>216.99</v>
          </cell>
        </row>
        <row r="253">
          <cell r="B253">
            <v>1720166838</v>
          </cell>
          <cell r="C253" t="str">
            <v>Prodigy Transitional Rehab</v>
          </cell>
          <cell r="D253" t="str">
            <v>P.O. Box 400</v>
          </cell>
          <cell r="E253" t="str">
            <v/>
          </cell>
          <cell r="F253" t="str">
            <v>Tarboro</v>
          </cell>
          <cell r="G253" t="str">
            <v>NC</v>
          </cell>
          <cell r="H253" t="str">
            <v>27886</v>
          </cell>
          <cell r="I253" t="str">
            <v>(252) 823-2041</v>
          </cell>
          <cell r="J253">
            <v>1.2303999999999999</v>
          </cell>
          <cell r="K253">
            <v>140.99</v>
          </cell>
          <cell r="L253">
            <v>36.85</v>
          </cell>
          <cell r="M253">
            <v>12.18</v>
          </cell>
          <cell r="N253">
            <v>13.68</v>
          </cell>
          <cell r="O253">
            <v>203.7</v>
          </cell>
          <cell r="P253">
            <v>213.88499999999999</v>
          </cell>
          <cell r="Q253">
            <v>235.27350000000001</v>
          </cell>
          <cell r="R253">
            <v>235.27</v>
          </cell>
        </row>
        <row r="254">
          <cell r="B254">
            <v>1518112036</v>
          </cell>
          <cell r="C254" t="str">
            <v>PruittHealth-Carolina Point</v>
          </cell>
          <cell r="D254" t="str">
            <v>5935 Mount Sinai Rd.</v>
          </cell>
          <cell r="F254" t="str">
            <v>Durham</v>
          </cell>
          <cell r="G254" t="str">
            <v>NC</v>
          </cell>
          <cell r="H254" t="str">
            <v xml:space="preserve">27705-8616 </v>
          </cell>
          <cell r="I254" t="str">
            <v xml:space="preserve">(706) 827-2065 </v>
          </cell>
          <cell r="J254">
            <v>1.0851999999999999</v>
          </cell>
          <cell r="K254">
            <v>130.28</v>
          </cell>
          <cell r="L254">
            <v>36.85</v>
          </cell>
          <cell r="M254">
            <v>21.14</v>
          </cell>
          <cell r="N254">
            <v>13.68</v>
          </cell>
          <cell r="O254">
            <v>201.95</v>
          </cell>
          <cell r="P254">
            <v>212.04749999999999</v>
          </cell>
          <cell r="Q254">
            <v>233.25225</v>
          </cell>
          <cell r="R254">
            <v>233.25</v>
          </cell>
        </row>
        <row r="255">
          <cell r="B255">
            <v>1447435722</v>
          </cell>
          <cell r="C255" t="str">
            <v>PruittHealth-Durham LLC</v>
          </cell>
          <cell r="D255" t="str">
            <v>3100 Erwin Road</v>
          </cell>
          <cell r="E255" t="str">
            <v/>
          </cell>
          <cell r="F255" t="str">
            <v>Durham</v>
          </cell>
          <cell r="G255" t="str">
            <v>NC</v>
          </cell>
          <cell r="H255" t="str">
            <v>27705-4578</v>
          </cell>
          <cell r="I255" t="str">
            <v>(919) 383-1546</v>
          </cell>
          <cell r="J255">
            <v>1.2158</v>
          </cell>
          <cell r="K255">
            <v>141.35</v>
          </cell>
          <cell r="L255">
            <v>36.85</v>
          </cell>
          <cell r="M255">
            <v>23.23</v>
          </cell>
          <cell r="N255">
            <v>13.68</v>
          </cell>
          <cell r="O255">
            <v>215.11</v>
          </cell>
          <cell r="P255">
            <v>225.86550000000003</v>
          </cell>
          <cell r="Q255">
            <v>248.45205000000004</v>
          </cell>
          <cell r="R255">
            <v>248.45</v>
          </cell>
        </row>
        <row r="256">
          <cell r="B256">
            <v>1245287762</v>
          </cell>
          <cell r="C256" t="str">
            <v>PruittHealth-Elkin</v>
          </cell>
          <cell r="D256" t="str">
            <v>560 Johnson Ridge Road</v>
          </cell>
          <cell r="E256" t="str">
            <v/>
          </cell>
          <cell r="F256" t="str">
            <v>Elkin</v>
          </cell>
          <cell r="G256" t="str">
            <v>NC</v>
          </cell>
          <cell r="H256" t="str">
            <v>28621-2495</v>
          </cell>
          <cell r="I256" t="str">
            <v>(336) 835-7802</v>
          </cell>
          <cell r="J256">
            <v>1.3142</v>
          </cell>
          <cell r="K256">
            <v>145.86000000000001</v>
          </cell>
          <cell r="L256">
            <v>36.85</v>
          </cell>
          <cell r="M256">
            <v>20.420000000000002</v>
          </cell>
          <cell r="N256">
            <v>13.68</v>
          </cell>
          <cell r="O256">
            <v>216.81</v>
          </cell>
          <cell r="P256">
            <v>227.65050000000002</v>
          </cell>
          <cell r="Q256">
            <v>250.41555000000005</v>
          </cell>
          <cell r="R256">
            <v>250.42</v>
          </cell>
        </row>
        <row r="257">
          <cell r="B257">
            <v>1134175524</v>
          </cell>
          <cell r="C257" t="str">
            <v>PruittHealth-Farmville</v>
          </cell>
          <cell r="D257" t="str">
            <v>4351 South Main Street</v>
          </cell>
          <cell r="E257" t="str">
            <v/>
          </cell>
          <cell r="F257" t="str">
            <v>Farmville</v>
          </cell>
          <cell r="G257" t="str">
            <v>NC</v>
          </cell>
          <cell r="H257" t="str">
            <v>27828</v>
          </cell>
          <cell r="I257" t="str">
            <v>(252) 753-5547</v>
          </cell>
          <cell r="J257">
            <v>1.0982000000000001</v>
          </cell>
          <cell r="K257">
            <v>129.66999999999999</v>
          </cell>
          <cell r="L257">
            <v>36.85</v>
          </cell>
          <cell r="M257">
            <v>8.9</v>
          </cell>
          <cell r="N257">
            <v>13.68</v>
          </cell>
          <cell r="O257">
            <v>189.1</v>
          </cell>
          <cell r="P257">
            <v>198.55500000000001</v>
          </cell>
          <cell r="Q257">
            <v>218.41050000000001</v>
          </cell>
          <cell r="R257">
            <v>218.41</v>
          </cell>
        </row>
        <row r="258">
          <cell r="B258">
            <v>1144277666</v>
          </cell>
          <cell r="C258" t="str">
            <v>PruittHealth-High Point</v>
          </cell>
          <cell r="D258" t="str">
            <v>3830 North Main Street</v>
          </cell>
          <cell r="E258" t="str">
            <v/>
          </cell>
          <cell r="F258" t="str">
            <v>High Point</v>
          </cell>
          <cell r="G258" t="str">
            <v>NC</v>
          </cell>
          <cell r="H258" t="str">
            <v>27265-1199</v>
          </cell>
          <cell r="I258" t="str">
            <v>(336) 869-3524</v>
          </cell>
          <cell r="J258">
            <v>1.2088050350469379</v>
          </cell>
          <cell r="K258">
            <v>138.02000000000001</v>
          </cell>
          <cell r="L258">
            <v>36.85</v>
          </cell>
          <cell r="M258">
            <v>13.61</v>
          </cell>
          <cell r="N258">
            <v>13.68</v>
          </cell>
          <cell r="O258">
            <v>202.16</v>
          </cell>
          <cell r="P258">
            <v>212.268</v>
          </cell>
          <cell r="Q258">
            <v>233.49480000000003</v>
          </cell>
          <cell r="R258">
            <v>233.49</v>
          </cell>
        </row>
        <row r="259">
          <cell r="B259">
            <v>1245285253</v>
          </cell>
          <cell r="C259" t="str">
            <v>PruittHealth-Neuse</v>
          </cell>
          <cell r="D259" t="str">
            <v>1303 Health Drive</v>
          </cell>
          <cell r="E259" t="str">
            <v/>
          </cell>
          <cell r="F259" t="str">
            <v>New Bern</v>
          </cell>
          <cell r="G259" t="str">
            <v>NC</v>
          </cell>
          <cell r="H259" t="str">
            <v>28560</v>
          </cell>
          <cell r="I259" t="str">
            <v>(252) 634-2560</v>
          </cell>
          <cell r="J259">
            <v>1.1577</v>
          </cell>
          <cell r="K259">
            <v>133.66</v>
          </cell>
          <cell r="L259">
            <v>36.85</v>
          </cell>
          <cell r="M259">
            <v>21.5</v>
          </cell>
          <cell r="N259">
            <v>13.68</v>
          </cell>
          <cell r="O259">
            <v>205.69</v>
          </cell>
          <cell r="P259">
            <v>215.97450000000001</v>
          </cell>
          <cell r="Q259">
            <v>237.57195000000002</v>
          </cell>
          <cell r="R259">
            <v>237.57</v>
          </cell>
        </row>
        <row r="260">
          <cell r="B260">
            <v>1730136250</v>
          </cell>
          <cell r="C260" t="str">
            <v>PruittHealth-Raleigh</v>
          </cell>
          <cell r="D260" t="str">
            <v>2420 Lake Wheeler Road</v>
          </cell>
          <cell r="F260" t="str">
            <v>Raleigh</v>
          </cell>
          <cell r="G260" t="str">
            <v>NC</v>
          </cell>
          <cell r="H260">
            <v>27603</v>
          </cell>
          <cell r="I260" t="str">
            <v>919-755-0226</v>
          </cell>
          <cell r="J260">
            <v>1.2471000000000001</v>
          </cell>
          <cell r="K260">
            <v>142.37</v>
          </cell>
          <cell r="L260">
            <v>36.85</v>
          </cell>
          <cell r="M260">
            <v>21.34</v>
          </cell>
          <cell r="N260">
            <v>7.18</v>
          </cell>
          <cell r="O260">
            <v>207.74</v>
          </cell>
          <cell r="P260">
            <v>218.12700000000001</v>
          </cell>
          <cell r="Q260">
            <v>239.93970000000002</v>
          </cell>
          <cell r="R260">
            <v>239.94</v>
          </cell>
        </row>
        <row r="261">
          <cell r="B261">
            <v>1033513320</v>
          </cell>
          <cell r="C261" t="str">
            <v>PruittHealth-Rockingham</v>
          </cell>
          <cell r="D261" t="str">
            <v>804 S. Long Drive</v>
          </cell>
          <cell r="F261" t="str">
            <v>Rockingham</v>
          </cell>
          <cell r="G261" t="str">
            <v>NC</v>
          </cell>
          <cell r="H261" t="str">
            <v>28379-4318</v>
          </cell>
          <cell r="I261" t="str">
            <v>(910) 997-4493</v>
          </cell>
          <cell r="J261">
            <v>1.1969000000000001</v>
          </cell>
          <cell r="K261">
            <v>137.07</v>
          </cell>
          <cell r="L261">
            <v>36.85</v>
          </cell>
          <cell r="M261">
            <v>13.26</v>
          </cell>
          <cell r="N261">
            <v>13.68</v>
          </cell>
          <cell r="O261">
            <v>200.86</v>
          </cell>
          <cell r="P261">
            <v>210.90300000000002</v>
          </cell>
          <cell r="Q261">
            <v>231.99330000000003</v>
          </cell>
          <cell r="R261">
            <v>231.99</v>
          </cell>
        </row>
        <row r="262">
          <cell r="B262">
            <v>1023358991</v>
          </cell>
          <cell r="C262" t="str">
            <v>PruittHealth-SeaLevel</v>
          </cell>
          <cell r="D262" t="str">
            <v>468 US Hwy 70</v>
          </cell>
          <cell r="E262" t="str">
            <v/>
          </cell>
          <cell r="F262" t="str">
            <v>Sea Level</v>
          </cell>
          <cell r="G262" t="str">
            <v>NC</v>
          </cell>
          <cell r="H262" t="str">
            <v>28577</v>
          </cell>
          <cell r="I262" t="str">
            <v>(252) 225-4611</v>
          </cell>
          <cell r="J262">
            <v>1.1963999999999999</v>
          </cell>
          <cell r="K262">
            <v>136.66999999999999</v>
          </cell>
          <cell r="L262">
            <v>36.85</v>
          </cell>
          <cell r="M262">
            <v>12.78</v>
          </cell>
          <cell r="N262">
            <v>13.68</v>
          </cell>
          <cell r="O262">
            <v>199.98</v>
          </cell>
          <cell r="P262">
            <v>209.97899999999998</v>
          </cell>
          <cell r="Q262">
            <v>230.9769</v>
          </cell>
          <cell r="R262">
            <v>230.98</v>
          </cell>
        </row>
        <row r="263">
          <cell r="B263">
            <v>1700833233</v>
          </cell>
          <cell r="C263" t="str">
            <v>PruittHealth-Town Center</v>
          </cell>
          <cell r="D263" t="str">
            <v>6300 Roberta Road</v>
          </cell>
          <cell r="E263" t="str">
            <v/>
          </cell>
          <cell r="F263" t="str">
            <v>Harrisburg</v>
          </cell>
          <cell r="G263" t="str">
            <v>NC</v>
          </cell>
          <cell r="H263" t="str">
            <v>28075</v>
          </cell>
          <cell r="I263" t="str">
            <v>(704) 455-5553</v>
          </cell>
          <cell r="J263">
            <v>1.2688999999999999</v>
          </cell>
          <cell r="K263">
            <v>140.29</v>
          </cell>
          <cell r="L263">
            <v>36.85</v>
          </cell>
          <cell r="M263">
            <v>22.23</v>
          </cell>
          <cell r="N263">
            <v>13.68</v>
          </cell>
          <cell r="O263">
            <v>213.05</v>
          </cell>
          <cell r="P263">
            <v>223.70250000000001</v>
          </cell>
          <cell r="Q263">
            <v>246.07275000000004</v>
          </cell>
          <cell r="R263">
            <v>246.07</v>
          </cell>
        </row>
        <row r="264">
          <cell r="B264">
            <v>1851348379</v>
          </cell>
          <cell r="C264" t="str">
            <v>PruittHealth-Trent</v>
          </cell>
          <cell r="D264" t="str">
            <v>836 Hospital Drive</v>
          </cell>
          <cell r="E264" t="str">
            <v/>
          </cell>
          <cell r="F264" t="str">
            <v>New Bern</v>
          </cell>
          <cell r="G264" t="str">
            <v>NC</v>
          </cell>
          <cell r="H264" t="str">
            <v>28560-3445</v>
          </cell>
          <cell r="I264" t="str">
            <v>(252) 638-6001</v>
          </cell>
          <cell r="J264">
            <v>1.0640000000000001</v>
          </cell>
          <cell r="K264">
            <v>127.18</v>
          </cell>
          <cell r="L264">
            <v>36.85</v>
          </cell>
          <cell r="M264">
            <v>21.39</v>
          </cell>
          <cell r="N264">
            <v>13.68</v>
          </cell>
          <cell r="O264">
            <v>199.1</v>
          </cell>
          <cell r="P264">
            <v>209.05500000000001</v>
          </cell>
          <cell r="Q264">
            <v>229.96050000000002</v>
          </cell>
          <cell r="R264">
            <v>229.96</v>
          </cell>
        </row>
        <row r="265">
          <cell r="B265">
            <v>1992106348</v>
          </cell>
          <cell r="C265" t="str">
            <v>PruittHealth-Union Pointe</v>
          </cell>
          <cell r="D265" t="str">
            <v>3510 W. Highway 74</v>
          </cell>
          <cell r="F265" t="str">
            <v>Monroe</v>
          </cell>
          <cell r="G265" t="str">
            <v>NC</v>
          </cell>
          <cell r="H265" t="str">
            <v>28110-8441</v>
          </cell>
          <cell r="I265" t="str">
            <v>704-291-8500</v>
          </cell>
          <cell r="J265">
            <v>1.3436999999999999</v>
          </cell>
          <cell r="K265">
            <v>149.58000000000001</v>
          </cell>
          <cell r="L265">
            <v>36.85</v>
          </cell>
          <cell r="M265">
            <v>33.020000000000003</v>
          </cell>
          <cell r="N265">
            <v>13.68</v>
          </cell>
          <cell r="O265">
            <v>233.13</v>
          </cell>
          <cell r="P265">
            <v>244.78650000000002</v>
          </cell>
          <cell r="Q265">
            <v>269.26515000000006</v>
          </cell>
          <cell r="R265">
            <v>269.27</v>
          </cell>
        </row>
        <row r="266">
          <cell r="B266">
            <v>1548696834</v>
          </cell>
          <cell r="C266" t="str">
            <v>Quail Haven Healthcare Center of Pinehurst</v>
          </cell>
          <cell r="D266" t="str">
            <v>155 Blake Boulevard</v>
          </cell>
          <cell r="E266" t="str">
            <v/>
          </cell>
          <cell r="F266" t="str">
            <v>Pinehurst</v>
          </cell>
          <cell r="G266" t="str">
            <v>NC</v>
          </cell>
          <cell r="H266" t="str">
            <v>28374-8472</v>
          </cell>
          <cell r="I266" t="str">
            <v>(910) 295-2294</v>
          </cell>
          <cell r="J266">
            <v>1.2314000000000001</v>
          </cell>
          <cell r="K266">
            <v>141.11000000000001</v>
          </cell>
          <cell r="L266">
            <v>36.85</v>
          </cell>
          <cell r="M266">
            <v>22.53</v>
          </cell>
          <cell r="N266">
            <v>0</v>
          </cell>
          <cell r="O266">
            <v>200.49</v>
          </cell>
          <cell r="P266">
            <v>210.51450000000003</v>
          </cell>
          <cell r="Q266">
            <v>231.56595000000004</v>
          </cell>
          <cell r="R266">
            <v>231.57</v>
          </cell>
        </row>
        <row r="267">
          <cell r="B267">
            <v>1396161527</v>
          </cell>
          <cell r="C267" t="str">
            <v>Raleigh Rehabilitation Center</v>
          </cell>
          <cell r="D267" t="str">
            <v>616 Wade Avenue</v>
          </cell>
          <cell r="E267" t="str">
            <v/>
          </cell>
          <cell r="F267" t="str">
            <v>Raleigh</v>
          </cell>
          <cell r="G267" t="str">
            <v>NC</v>
          </cell>
          <cell r="H267" t="str">
            <v>27605-1237</v>
          </cell>
          <cell r="I267" t="str">
            <v>(919) 828-6251</v>
          </cell>
          <cell r="J267">
            <v>1.2918000000000001</v>
          </cell>
          <cell r="K267">
            <v>143.53</v>
          </cell>
          <cell r="L267">
            <v>36.85</v>
          </cell>
          <cell r="M267">
            <v>17.920000000000002</v>
          </cell>
          <cell r="N267">
            <v>13.68</v>
          </cell>
          <cell r="O267">
            <v>211.98</v>
          </cell>
          <cell r="P267">
            <v>222.57900000000001</v>
          </cell>
          <cell r="Q267">
            <v>244.83690000000001</v>
          </cell>
          <cell r="R267">
            <v>244.84</v>
          </cell>
        </row>
        <row r="268">
          <cell r="B268">
            <v>1770582363</v>
          </cell>
          <cell r="C268" t="str">
            <v>Rex Rehab &amp; Nursing Center of Apex</v>
          </cell>
          <cell r="D268" t="str">
            <v>911 South Hughes St.</v>
          </cell>
          <cell r="E268" t="str">
            <v/>
          </cell>
          <cell r="F268" t="str">
            <v>Apex</v>
          </cell>
          <cell r="G268" t="str">
            <v>NC</v>
          </cell>
          <cell r="H268" t="str">
            <v>27502</v>
          </cell>
          <cell r="I268" t="str">
            <v>(919) 363-6011</v>
          </cell>
          <cell r="J268">
            <v>0.97560000000000002</v>
          </cell>
          <cell r="K268">
            <v>121.2</v>
          </cell>
          <cell r="L268">
            <v>36.85</v>
          </cell>
          <cell r="M268">
            <v>18.59</v>
          </cell>
          <cell r="N268">
            <v>13.68</v>
          </cell>
          <cell r="O268">
            <v>190.32</v>
          </cell>
          <cell r="P268">
            <v>199.83600000000001</v>
          </cell>
          <cell r="Q268">
            <v>219.81960000000004</v>
          </cell>
          <cell r="R268">
            <v>219.82</v>
          </cell>
        </row>
        <row r="269">
          <cell r="B269">
            <v>1376542878</v>
          </cell>
          <cell r="C269" t="str">
            <v>Rex Rehab &amp; Nursing Center of Raleigh</v>
          </cell>
          <cell r="D269" t="str">
            <v>4210 Lake Boone Trail</v>
          </cell>
          <cell r="F269" t="str">
            <v>Raleigh</v>
          </cell>
          <cell r="G269" t="str">
            <v>NC</v>
          </cell>
          <cell r="H269">
            <v>27607</v>
          </cell>
          <cell r="I269" t="str">
            <v>(919) 966-5186</v>
          </cell>
          <cell r="J269">
            <v>0.93630000000000002</v>
          </cell>
          <cell r="K269">
            <v>116.7</v>
          </cell>
          <cell r="L269">
            <v>36.85</v>
          </cell>
          <cell r="M269">
            <v>21.04</v>
          </cell>
          <cell r="N269">
            <v>13.68</v>
          </cell>
          <cell r="O269">
            <v>188.27</v>
          </cell>
          <cell r="P269">
            <v>197.68350000000001</v>
          </cell>
          <cell r="Q269">
            <v>217.45185000000004</v>
          </cell>
          <cell r="R269">
            <v>217.45</v>
          </cell>
        </row>
        <row r="270">
          <cell r="B270">
            <v>1598127276</v>
          </cell>
          <cell r="C270" t="str">
            <v>Rich Square Nursing and Rehabilitation</v>
          </cell>
          <cell r="D270" t="str">
            <v>300 North Main Street</v>
          </cell>
          <cell r="F270" t="str">
            <v>Rich Square</v>
          </cell>
          <cell r="G270" t="str">
            <v>NC</v>
          </cell>
          <cell r="H270" t="str">
            <v>27869</v>
          </cell>
          <cell r="I270" t="str">
            <v>(252) 539-4161</v>
          </cell>
          <cell r="J270">
            <v>1.3524</v>
          </cell>
          <cell r="K270">
            <v>144.9</v>
          </cell>
          <cell r="L270">
            <v>36.85</v>
          </cell>
          <cell r="M270">
            <v>18.420000000000002</v>
          </cell>
          <cell r="N270">
            <v>13.68</v>
          </cell>
          <cell r="O270">
            <v>213.85</v>
          </cell>
          <cell r="P270">
            <v>224.54249999999999</v>
          </cell>
          <cell r="Q270">
            <v>246.99675000000002</v>
          </cell>
          <cell r="R270">
            <v>247</v>
          </cell>
        </row>
        <row r="271">
          <cell r="B271">
            <v>1689603060</v>
          </cell>
          <cell r="C271" t="str">
            <v>Richmond Pines Heathcare and Rehabilitation Center</v>
          </cell>
          <cell r="D271" t="str">
            <v>769 CHERAW RD</v>
          </cell>
          <cell r="F271" t="str">
            <v>Hamlet</v>
          </cell>
          <cell r="G271" t="str">
            <v>NC</v>
          </cell>
          <cell r="H271" t="str">
            <v>28345-7158</v>
          </cell>
          <cell r="I271" t="str">
            <v>(910) 582-0021</v>
          </cell>
          <cell r="J271">
            <v>1.2608999999999999</v>
          </cell>
          <cell r="K271">
            <v>144.35</v>
          </cell>
          <cell r="L271">
            <v>36.85</v>
          </cell>
          <cell r="M271">
            <v>13.22</v>
          </cell>
          <cell r="N271">
            <v>13.68</v>
          </cell>
          <cell r="O271">
            <v>208.1</v>
          </cell>
          <cell r="P271">
            <v>218.505</v>
          </cell>
          <cell r="Q271">
            <v>240.35550000000001</v>
          </cell>
          <cell r="R271">
            <v>240.36</v>
          </cell>
        </row>
        <row r="272">
          <cell r="B272">
            <v>1700874880</v>
          </cell>
          <cell r="C272" t="str">
            <v>Rickman Nursing Care Center</v>
          </cell>
          <cell r="D272" t="str">
            <v>213 Richmond Hill Drive</v>
          </cell>
          <cell r="E272" t="str">
            <v/>
          </cell>
          <cell r="F272" t="str">
            <v>Asheville</v>
          </cell>
          <cell r="G272" t="str">
            <v>NC</v>
          </cell>
          <cell r="H272" t="str">
            <v>28806</v>
          </cell>
          <cell r="I272" t="str">
            <v>(336) 725-0300</v>
          </cell>
          <cell r="J272">
            <v>0.97899999999999998</v>
          </cell>
          <cell r="K272">
            <v>121.34</v>
          </cell>
          <cell r="L272">
            <v>36.85</v>
          </cell>
          <cell r="M272">
            <v>21.92</v>
          </cell>
          <cell r="N272">
            <v>13.68</v>
          </cell>
          <cell r="O272">
            <v>193.79</v>
          </cell>
          <cell r="P272">
            <v>203.4795</v>
          </cell>
          <cell r="Q272">
            <v>223.82745000000003</v>
          </cell>
          <cell r="R272">
            <v>223.83</v>
          </cell>
        </row>
        <row r="273">
          <cell r="B273">
            <v>1306293170</v>
          </cell>
          <cell r="C273" t="str">
            <v>Ridgewood Living &amp; Rehabilitation Center</v>
          </cell>
          <cell r="D273" t="str">
            <v>1624 Highland Drive</v>
          </cell>
          <cell r="E273" t="str">
            <v>P O Box 1868</v>
          </cell>
          <cell r="F273" t="str">
            <v>Washington</v>
          </cell>
          <cell r="G273" t="str">
            <v>NC</v>
          </cell>
          <cell r="H273" t="str">
            <v>27889-1868</v>
          </cell>
          <cell r="I273" t="str">
            <v>(252) 946-9570</v>
          </cell>
          <cell r="J273">
            <v>1.3110999999999999</v>
          </cell>
          <cell r="K273">
            <v>146.38</v>
          </cell>
          <cell r="L273">
            <v>36.85</v>
          </cell>
          <cell r="M273">
            <v>8.0299999999999994</v>
          </cell>
          <cell r="N273">
            <v>13.68</v>
          </cell>
          <cell r="O273">
            <v>204.94</v>
          </cell>
          <cell r="P273">
            <v>215.18700000000001</v>
          </cell>
          <cell r="Q273">
            <v>236.70570000000004</v>
          </cell>
          <cell r="R273">
            <v>236.71</v>
          </cell>
        </row>
        <row r="274">
          <cell r="B274">
            <v>1518968890</v>
          </cell>
          <cell r="C274" t="str">
            <v>River Landing At Sandy Ridge</v>
          </cell>
          <cell r="D274" t="str">
            <v>1575 John Knox Drive</v>
          </cell>
          <cell r="F274" t="str">
            <v>Colfax</v>
          </cell>
          <cell r="G274" t="str">
            <v>NC</v>
          </cell>
          <cell r="H274" t="str">
            <v>27235-9662</v>
          </cell>
          <cell r="I274" t="str">
            <v>(336) 886-6553</v>
          </cell>
          <cell r="J274">
            <v>0.97</v>
          </cell>
          <cell r="K274">
            <v>120.42</v>
          </cell>
          <cell r="L274">
            <v>36.85</v>
          </cell>
          <cell r="M274">
            <v>18.72</v>
          </cell>
          <cell r="N274">
            <v>0</v>
          </cell>
          <cell r="O274">
            <v>175.99</v>
          </cell>
          <cell r="P274">
            <v>184.7895</v>
          </cell>
          <cell r="Q274">
            <v>203.26845000000003</v>
          </cell>
          <cell r="R274">
            <v>203.27</v>
          </cell>
        </row>
        <row r="275">
          <cell r="B275">
            <v>1750317897</v>
          </cell>
          <cell r="C275" t="str">
            <v>River Trace Nursing and Rehabilitation Center</v>
          </cell>
          <cell r="D275" t="str">
            <v>250 Lovers Lane</v>
          </cell>
          <cell r="E275" t="str">
            <v>P O Box 398</v>
          </cell>
          <cell r="F275" t="str">
            <v>Washington</v>
          </cell>
          <cell r="G275" t="str">
            <v>NC</v>
          </cell>
          <cell r="H275" t="str">
            <v>27889-0398</v>
          </cell>
          <cell r="I275" t="str">
            <v>(252) 975-1636</v>
          </cell>
          <cell r="J275">
            <v>1.1517999999999999</v>
          </cell>
          <cell r="K275">
            <v>134.16999999999999</v>
          </cell>
          <cell r="L275">
            <v>36.85</v>
          </cell>
          <cell r="M275">
            <v>13.28</v>
          </cell>
          <cell r="N275">
            <v>7.18</v>
          </cell>
          <cell r="O275">
            <v>191.48</v>
          </cell>
          <cell r="P275">
            <v>201.054</v>
          </cell>
          <cell r="Q275">
            <v>221.15940000000003</v>
          </cell>
          <cell r="R275">
            <v>221.16</v>
          </cell>
        </row>
        <row r="276">
          <cell r="B276">
            <v>1659307395</v>
          </cell>
          <cell r="C276" t="str">
            <v>Riverpoint Crest Nursing and Rehabilitation Center</v>
          </cell>
          <cell r="D276" t="str">
            <v>P.O. Box 3397</v>
          </cell>
          <cell r="E276" t="str">
            <v/>
          </cell>
          <cell r="F276" t="str">
            <v>New Bern</v>
          </cell>
          <cell r="G276" t="str">
            <v>NC</v>
          </cell>
          <cell r="H276" t="str">
            <v>28564-3397</v>
          </cell>
          <cell r="I276" t="str">
            <v>(252) 637-4730</v>
          </cell>
          <cell r="J276">
            <v>1.1696</v>
          </cell>
          <cell r="K276">
            <v>135.1</v>
          </cell>
          <cell r="L276">
            <v>36.85</v>
          </cell>
          <cell r="M276">
            <v>12.42</v>
          </cell>
          <cell r="N276">
            <v>13.68</v>
          </cell>
          <cell r="O276">
            <v>198.05</v>
          </cell>
          <cell r="P276">
            <v>207.95250000000001</v>
          </cell>
          <cell r="Q276">
            <v>228.74775000000002</v>
          </cell>
          <cell r="R276">
            <v>228.75</v>
          </cell>
        </row>
        <row r="277">
          <cell r="B277">
            <v>1205252640</v>
          </cell>
          <cell r="C277" t="str">
            <v>Rocky Mount Rehabilitation Center</v>
          </cell>
          <cell r="D277" t="str">
            <v>160 Winstead Avenue</v>
          </cell>
          <cell r="E277" t="str">
            <v/>
          </cell>
          <cell r="F277" t="str">
            <v>Rocky Mount</v>
          </cell>
          <cell r="G277" t="str">
            <v>NC</v>
          </cell>
          <cell r="H277" t="str">
            <v>27804-3452</v>
          </cell>
          <cell r="I277" t="str">
            <v>(252) 443-7666</v>
          </cell>
          <cell r="J277">
            <v>1.1709000000000001</v>
          </cell>
          <cell r="K277">
            <v>137.08000000000001</v>
          </cell>
          <cell r="L277">
            <v>36.85</v>
          </cell>
          <cell r="M277">
            <v>9.86</v>
          </cell>
          <cell r="N277">
            <v>13.68</v>
          </cell>
          <cell r="O277">
            <v>197.47</v>
          </cell>
          <cell r="P277">
            <v>207.34350000000001</v>
          </cell>
          <cell r="Q277">
            <v>228.07785000000001</v>
          </cell>
          <cell r="R277">
            <v>228.08</v>
          </cell>
        </row>
        <row r="278">
          <cell r="B278">
            <v>1336193754</v>
          </cell>
          <cell r="C278" t="str">
            <v xml:space="preserve">Royal Park Rehabilitation &amp; Health Center of Matthews </v>
          </cell>
          <cell r="D278" t="str">
            <v>2700 Royal Commons Lane</v>
          </cell>
          <cell r="F278" t="str">
            <v>Matthews</v>
          </cell>
          <cell r="G278" t="str">
            <v>NC</v>
          </cell>
          <cell r="H278">
            <v>28105</v>
          </cell>
          <cell r="I278" t="str">
            <v>(704) 940-8300</v>
          </cell>
          <cell r="J278">
            <v>1.2656000000000001</v>
          </cell>
          <cell r="K278">
            <v>144.91</v>
          </cell>
          <cell r="L278">
            <v>36.85</v>
          </cell>
          <cell r="M278">
            <v>29.18</v>
          </cell>
          <cell r="N278">
            <v>7.18</v>
          </cell>
          <cell r="O278">
            <v>218.12</v>
          </cell>
          <cell r="P278">
            <v>229.02600000000001</v>
          </cell>
          <cell r="Q278">
            <v>251.92860000000005</v>
          </cell>
          <cell r="R278">
            <v>251.93</v>
          </cell>
        </row>
        <row r="279">
          <cell r="B279">
            <v>1568454262</v>
          </cell>
          <cell r="C279" t="str">
            <v>Salemtowne</v>
          </cell>
          <cell r="D279" t="str">
            <v>1000 Salemtowne Drive</v>
          </cell>
          <cell r="E279" t="str">
            <v/>
          </cell>
          <cell r="F279" t="str">
            <v>Winston Salem</v>
          </cell>
          <cell r="G279" t="str">
            <v>NC</v>
          </cell>
          <cell r="H279" t="str">
            <v>27106</v>
          </cell>
          <cell r="I279" t="str">
            <v>(336) 767-8130</v>
          </cell>
          <cell r="J279">
            <v>1.0743</v>
          </cell>
          <cell r="K279">
            <v>128.43</v>
          </cell>
          <cell r="L279">
            <v>36.85</v>
          </cell>
          <cell r="M279">
            <v>21.89</v>
          </cell>
          <cell r="N279">
            <v>0</v>
          </cell>
          <cell r="O279">
            <v>187.17</v>
          </cell>
          <cell r="P279">
            <v>196.52850000000001</v>
          </cell>
          <cell r="Q279">
            <v>216.18135000000004</v>
          </cell>
          <cell r="R279">
            <v>216.18</v>
          </cell>
        </row>
        <row r="280">
          <cell r="B280">
            <v>1811920267</v>
          </cell>
          <cell r="C280" t="str">
            <v>Sanford Health And Rehabilitation</v>
          </cell>
          <cell r="D280" t="str">
            <v>2702 Farrell Road</v>
          </cell>
          <cell r="F280" t="str">
            <v>Sanford</v>
          </cell>
          <cell r="G280" t="str">
            <v>NC</v>
          </cell>
          <cell r="H280">
            <v>27330</v>
          </cell>
          <cell r="I280" t="str">
            <v>(919) 775-5400</v>
          </cell>
          <cell r="J280">
            <v>1.4311</v>
          </cell>
          <cell r="K280">
            <v>157.22</v>
          </cell>
          <cell r="L280">
            <v>36.85</v>
          </cell>
          <cell r="M280">
            <v>13.39</v>
          </cell>
          <cell r="N280">
            <v>13.68</v>
          </cell>
          <cell r="O280">
            <v>221.14</v>
          </cell>
          <cell r="P280">
            <v>232.197</v>
          </cell>
          <cell r="Q280">
            <v>255.41670000000002</v>
          </cell>
          <cell r="R280">
            <v>255.42</v>
          </cell>
        </row>
        <row r="281">
          <cell r="B281">
            <v>1669023685</v>
          </cell>
          <cell r="C281" t="str">
            <v>Sardis Oaks</v>
          </cell>
          <cell r="D281" t="str">
            <v>5151 Sardis Road</v>
          </cell>
          <cell r="E281" t="str">
            <v/>
          </cell>
          <cell r="F281" t="str">
            <v>Charlotte</v>
          </cell>
          <cell r="G281" t="str">
            <v>NC</v>
          </cell>
          <cell r="H281" t="str">
            <v>28270-5291</v>
          </cell>
          <cell r="I281" t="str">
            <v>(704) 512-6493</v>
          </cell>
          <cell r="J281">
            <v>1.0025999999999999</v>
          </cell>
          <cell r="K281">
            <v>123.25</v>
          </cell>
          <cell r="L281">
            <v>36.85</v>
          </cell>
          <cell r="M281">
            <v>24.65</v>
          </cell>
          <cell r="N281">
            <v>13.68</v>
          </cell>
          <cell r="O281">
            <v>198.43</v>
          </cell>
          <cell r="P281">
            <v>208.35150000000002</v>
          </cell>
          <cell r="Q281">
            <v>229.18665000000004</v>
          </cell>
          <cell r="R281">
            <v>229.19</v>
          </cell>
        </row>
        <row r="282">
          <cell r="B282">
            <v>1053380626</v>
          </cell>
          <cell r="C282" t="str">
            <v>Saturn Nursing And Rehabilitation</v>
          </cell>
          <cell r="D282" t="str">
            <v>1930 West Sugar Creek Road</v>
          </cell>
          <cell r="E282" t="str">
            <v/>
          </cell>
          <cell r="F282" t="str">
            <v>Charlotte</v>
          </cell>
          <cell r="G282" t="str">
            <v>NC</v>
          </cell>
          <cell r="H282" t="str">
            <v>28262</v>
          </cell>
          <cell r="I282" t="str">
            <v>(704) 598-4480</v>
          </cell>
          <cell r="J282">
            <v>1.2494000000000001</v>
          </cell>
          <cell r="K282">
            <v>143.16</v>
          </cell>
          <cell r="L282">
            <v>36.85</v>
          </cell>
          <cell r="M282">
            <v>13.39</v>
          </cell>
          <cell r="N282">
            <v>13.68</v>
          </cell>
          <cell r="O282">
            <v>207.08</v>
          </cell>
          <cell r="P282">
            <v>217.43400000000003</v>
          </cell>
          <cell r="Q282">
            <v>239.17740000000003</v>
          </cell>
          <cell r="R282">
            <v>239.18</v>
          </cell>
        </row>
        <row r="283">
          <cell r="B283">
            <v>1346241627</v>
          </cell>
          <cell r="C283" t="str">
            <v>Scotia Village</v>
          </cell>
          <cell r="D283" t="str">
            <v>2200 Elm Avenue</v>
          </cell>
          <cell r="E283" t="str">
            <v/>
          </cell>
          <cell r="F283" t="str">
            <v>Laurinburg</v>
          </cell>
          <cell r="G283" t="str">
            <v>NC</v>
          </cell>
          <cell r="H283" t="str">
            <v>28352-5093</v>
          </cell>
          <cell r="I283" t="str">
            <v>(910) 277-2000</v>
          </cell>
          <cell r="J283">
            <v>1.2858000000000001</v>
          </cell>
          <cell r="K283">
            <v>149</v>
          </cell>
          <cell r="L283">
            <v>36.85</v>
          </cell>
          <cell r="M283">
            <v>21.28</v>
          </cell>
          <cell r="N283">
            <v>0</v>
          </cell>
          <cell r="O283">
            <v>207.13</v>
          </cell>
          <cell r="P283">
            <v>217.48650000000001</v>
          </cell>
          <cell r="Q283">
            <v>239.23515000000003</v>
          </cell>
          <cell r="R283">
            <v>239.24</v>
          </cell>
        </row>
        <row r="284">
          <cell r="B284">
            <v>1316921190</v>
          </cell>
          <cell r="C284" t="str">
            <v>Scottish Pines Rehabilitation and Nursing Center</v>
          </cell>
          <cell r="D284" t="str">
            <v>620 Johns Road</v>
          </cell>
          <cell r="F284" t="str">
            <v>Laurinburg</v>
          </cell>
          <cell r="G284" t="str">
            <v>NC</v>
          </cell>
          <cell r="H284" t="str">
            <v>28352-9310</v>
          </cell>
          <cell r="I284" t="str">
            <v>(910) 276-8400</v>
          </cell>
          <cell r="J284">
            <v>1.3416999999999999</v>
          </cell>
          <cell r="K284">
            <v>147.96</v>
          </cell>
          <cell r="L284">
            <v>36.85</v>
          </cell>
          <cell r="M284">
            <v>26.28</v>
          </cell>
          <cell r="N284">
            <v>13.68</v>
          </cell>
          <cell r="O284">
            <v>224.77</v>
          </cell>
          <cell r="P284">
            <v>236.00850000000003</v>
          </cell>
          <cell r="Q284">
            <v>259.60935000000006</v>
          </cell>
          <cell r="R284">
            <v>259.61</v>
          </cell>
        </row>
        <row r="285">
          <cell r="B285">
            <v>1740278126</v>
          </cell>
          <cell r="C285" t="str">
            <v>Senior Citizen's Home, Inc.</v>
          </cell>
          <cell r="D285" t="str">
            <v>2275 Ruin Creek Road</v>
          </cell>
          <cell r="E285" t="str">
            <v>P. O. Box 848</v>
          </cell>
          <cell r="F285" t="str">
            <v>Henderson</v>
          </cell>
          <cell r="G285" t="str">
            <v>NC</v>
          </cell>
          <cell r="H285" t="str">
            <v>27536</v>
          </cell>
          <cell r="I285" t="str">
            <v>(252) 492-0066</v>
          </cell>
          <cell r="J285">
            <v>1.3085</v>
          </cell>
          <cell r="K285">
            <v>145.88999999999999</v>
          </cell>
          <cell r="L285">
            <v>36.85</v>
          </cell>
          <cell r="M285">
            <v>8.35</v>
          </cell>
          <cell r="N285">
            <v>13.68</v>
          </cell>
          <cell r="O285">
            <v>204.77</v>
          </cell>
          <cell r="P285">
            <v>215.00850000000003</v>
          </cell>
          <cell r="Q285">
            <v>236.50935000000004</v>
          </cell>
          <cell r="R285">
            <v>236.51</v>
          </cell>
        </row>
        <row r="286">
          <cell r="B286">
            <v>1740386473</v>
          </cell>
          <cell r="C286" t="str">
            <v>Shaire Nursing Center</v>
          </cell>
          <cell r="D286" t="str">
            <v>PO Box 668</v>
          </cell>
          <cell r="E286" t="str">
            <v/>
          </cell>
          <cell r="F286" t="str">
            <v>Hudson</v>
          </cell>
          <cell r="G286" t="str">
            <v>NC</v>
          </cell>
          <cell r="H286" t="str">
            <v>28638</v>
          </cell>
          <cell r="I286" t="str">
            <v>(828) 728-6500</v>
          </cell>
          <cell r="J286">
            <v>0.99209999999999998</v>
          </cell>
          <cell r="K286">
            <v>122.4</v>
          </cell>
          <cell r="L286">
            <v>36.85</v>
          </cell>
          <cell r="M286">
            <v>30.25</v>
          </cell>
          <cell r="N286">
            <v>13.68</v>
          </cell>
          <cell r="O286">
            <v>203.18</v>
          </cell>
          <cell r="P286">
            <v>213.33900000000003</v>
          </cell>
          <cell r="Q286">
            <v>234.67290000000006</v>
          </cell>
          <cell r="R286">
            <v>234.67</v>
          </cell>
        </row>
        <row r="287">
          <cell r="B287">
            <v>1689628141</v>
          </cell>
          <cell r="C287" t="str">
            <v>Shoreland Healthcare</v>
          </cell>
          <cell r="D287" t="str">
            <v>200 Flowers-Pridgen Drive</v>
          </cell>
          <cell r="E287" t="str">
            <v/>
          </cell>
          <cell r="F287" t="str">
            <v>Whiteville</v>
          </cell>
          <cell r="G287" t="str">
            <v>NC</v>
          </cell>
          <cell r="H287" t="str">
            <v>28472-9135</v>
          </cell>
          <cell r="I287" t="str">
            <v>(910) 642-4300</v>
          </cell>
          <cell r="J287">
            <v>1.2813000000000001</v>
          </cell>
          <cell r="K287">
            <v>145.12</v>
          </cell>
          <cell r="L287">
            <v>36.85</v>
          </cell>
          <cell r="M287">
            <v>20.239999999999998</v>
          </cell>
          <cell r="N287">
            <v>13.68</v>
          </cell>
          <cell r="O287">
            <v>215.89</v>
          </cell>
          <cell r="P287">
            <v>226.68449999999999</v>
          </cell>
          <cell r="Q287">
            <v>249.35294999999999</v>
          </cell>
          <cell r="R287">
            <v>249.35</v>
          </cell>
        </row>
        <row r="288">
          <cell r="B288">
            <v>1316351034</v>
          </cell>
          <cell r="C288" t="str">
            <v>Signature HealthCARE of Chapel Hill</v>
          </cell>
          <cell r="D288" t="str">
            <v>1602 East Franklin Street</v>
          </cell>
          <cell r="E288" t="str">
            <v/>
          </cell>
          <cell r="F288" t="str">
            <v>Chapel Hill</v>
          </cell>
          <cell r="G288" t="str">
            <v>NC</v>
          </cell>
          <cell r="H288" t="str">
            <v>27514-2885</v>
          </cell>
          <cell r="I288" t="str">
            <v>(919) 967-1418</v>
          </cell>
          <cell r="J288">
            <v>1.2063999999999999</v>
          </cell>
          <cell r="K288">
            <v>135.68</v>
          </cell>
          <cell r="L288">
            <v>36.85</v>
          </cell>
          <cell r="M288">
            <v>21.82</v>
          </cell>
          <cell r="N288">
            <v>13.68</v>
          </cell>
          <cell r="O288">
            <v>208.03</v>
          </cell>
          <cell r="P288">
            <v>218.4315</v>
          </cell>
          <cell r="Q288">
            <v>240.27465000000001</v>
          </cell>
          <cell r="R288">
            <v>240.27</v>
          </cell>
        </row>
        <row r="289">
          <cell r="B289">
            <v>1437564739</v>
          </cell>
          <cell r="C289" t="str">
            <v>Signature HealthCARE of Kinston</v>
          </cell>
          <cell r="D289" t="str">
            <v>907 Cunningham Road</v>
          </cell>
          <cell r="F289" t="str">
            <v>Kinston</v>
          </cell>
          <cell r="G289" t="str">
            <v>NC</v>
          </cell>
          <cell r="H289" t="str">
            <v>28501</v>
          </cell>
          <cell r="I289" t="str">
            <v>(252) 527-5146</v>
          </cell>
          <cell r="J289">
            <v>1.2142999999999999</v>
          </cell>
          <cell r="K289">
            <v>138.86000000000001</v>
          </cell>
          <cell r="L289">
            <v>36.85</v>
          </cell>
          <cell r="M289">
            <v>21.73</v>
          </cell>
          <cell r="N289">
            <v>13.68</v>
          </cell>
          <cell r="O289">
            <v>211.12</v>
          </cell>
          <cell r="P289">
            <v>221.67600000000002</v>
          </cell>
          <cell r="Q289">
            <v>243.84360000000004</v>
          </cell>
          <cell r="R289">
            <v>243.84</v>
          </cell>
        </row>
        <row r="290">
          <cell r="B290">
            <v>1649685132</v>
          </cell>
          <cell r="C290" t="str">
            <v>Signature HealthCARE of Roanoke Rapids</v>
          </cell>
          <cell r="D290" t="str">
            <v>305 Fourteenth Street</v>
          </cell>
          <cell r="E290" t="str">
            <v/>
          </cell>
          <cell r="F290" t="str">
            <v>Roanoke Rapids</v>
          </cell>
          <cell r="G290" t="str">
            <v>NC</v>
          </cell>
          <cell r="H290" t="str">
            <v>27870-4497</v>
          </cell>
          <cell r="I290" t="str">
            <v>(252) 537-6181</v>
          </cell>
          <cell r="J290">
            <v>1.1167</v>
          </cell>
          <cell r="K290">
            <v>131.47</v>
          </cell>
          <cell r="L290">
            <v>36.85</v>
          </cell>
          <cell r="M290">
            <v>21.67</v>
          </cell>
          <cell r="N290">
            <v>13.68</v>
          </cell>
          <cell r="O290">
            <v>203.67</v>
          </cell>
          <cell r="P290">
            <v>213.8535</v>
          </cell>
          <cell r="Q290">
            <v>235.23885000000001</v>
          </cell>
          <cell r="R290">
            <v>235.24</v>
          </cell>
        </row>
        <row r="291">
          <cell r="B291">
            <v>1063838381</v>
          </cell>
          <cell r="C291" t="str">
            <v>Silas Creek Rehabilitation Center</v>
          </cell>
          <cell r="D291" t="str">
            <v>3350 Silas Creek Parkway</v>
          </cell>
          <cell r="E291" t="str">
            <v/>
          </cell>
          <cell r="F291" t="str">
            <v>Winston Salem</v>
          </cell>
          <cell r="G291" t="str">
            <v>NC</v>
          </cell>
          <cell r="H291" t="str">
            <v>27103-3071</v>
          </cell>
          <cell r="I291" t="str">
            <v>(336) 765-0550</v>
          </cell>
          <cell r="J291">
            <v>1.2987</v>
          </cell>
          <cell r="K291">
            <v>144.33000000000001</v>
          </cell>
          <cell r="L291">
            <v>36.85</v>
          </cell>
          <cell r="M291">
            <v>17</v>
          </cell>
          <cell r="N291">
            <v>13.68</v>
          </cell>
          <cell r="O291">
            <v>211.86</v>
          </cell>
          <cell r="P291">
            <v>222.45300000000003</v>
          </cell>
          <cell r="Q291">
            <v>244.69830000000005</v>
          </cell>
          <cell r="R291">
            <v>244.7</v>
          </cell>
        </row>
        <row r="292">
          <cell r="B292">
            <v>1003869983</v>
          </cell>
          <cell r="C292" t="str">
            <v>Siler City Care and Rehabilitation Center</v>
          </cell>
          <cell r="D292" t="str">
            <v>900 West Dolphin Street</v>
          </cell>
          <cell r="E292" t="str">
            <v>P O Box 789</v>
          </cell>
          <cell r="F292" t="str">
            <v>Siler City</v>
          </cell>
          <cell r="G292" t="str">
            <v>NC</v>
          </cell>
          <cell r="H292" t="str">
            <v>27344-0789</v>
          </cell>
          <cell r="I292" t="str">
            <v>(919) 663-3431</v>
          </cell>
          <cell r="J292">
            <v>1.0909</v>
          </cell>
          <cell r="K292">
            <v>130.22999999999999</v>
          </cell>
          <cell r="L292">
            <v>36.85</v>
          </cell>
          <cell r="M292">
            <v>8.19</v>
          </cell>
          <cell r="N292">
            <v>13.68</v>
          </cell>
          <cell r="O292">
            <v>188.95</v>
          </cell>
          <cell r="P292">
            <v>198.39750000000001</v>
          </cell>
          <cell r="Q292">
            <v>218.23725000000002</v>
          </cell>
          <cell r="R292">
            <v>218.24</v>
          </cell>
        </row>
        <row r="293">
          <cell r="B293">
            <v>1093708497</v>
          </cell>
          <cell r="C293" t="str">
            <v>Silver Bluff, Inc.</v>
          </cell>
          <cell r="D293" t="str">
            <v>100 Silver Bluff Drive</v>
          </cell>
          <cell r="E293" t="str">
            <v/>
          </cell>
          <cell r="F293" t="str">
            <v>Canton</v>
          </cell>
          <cell r="G293" t="str">
            <v>NC</v>
          </cell>
          <cell r="H293" t="str">
            <v>28716</v>
          </cell>
          <cell r="I293" t="str">
            <v>(828) 644-2044</v>
          </cell>
          <cell r="J293">
            <v>1.2245999999999999</v>
          </cell>
          <cell r="K293">
            <v>139.47999999999999</v>
          </cell>
          <cell r="L293">
            <v>36.85</v>
          </cell>
          <cell r="M293">
            <v>12.78</v>
          </cell>
          <cell r="N293">
            <v>13.68</v>
          </cell>
          <cell r="O293">
            <v>202.79</v>
          </cell>
          <cell r="P293">
            <v>212.92949999999999</v>
          </cell>
          <cell r="Q293">
            <v>234.22245000000001</v>
          </cell>
          <cell r="R293">
            <v>234.22</v>
          </cell>
        </row>
        <row r="294">
          <cell r="B294">
            <v>1295733517</v>
          </cell>
          <cell r="C294" t="str">
            <v>Skyland Care Center</v>
          </cell>
          <cell r="D294" t="str">
            <v>193 Asheville Hwy</v>
          </cell>
          <cell r="E294" t="str">
            <v/>
          </cell>
          <cell r="F294" t="str">
            <v>Sylva</v>
          </cell>
          <cell r="G294" t="str">
            <v>NC</v>
          </cell>
          <cell r="H294" t="str">
            <v>28779-2694</v>
          </cell>
          <cell r="I294" t="str">
            <v>(828) 586-8935</v>
          </cell>
          <cell r="J294">
            <v>1.3309</v>
          </cell>
          <cell r="K294">
            <v>148.9</v>
          </cell>
          <cell r="L294">
            <v>36.85</v>
          </cell>
          <cell r="M294">
            <v>16.5</v>
          </cell>
          <cell r="N294">
            <v>13.68</v>
          </cell>
          <cell r="O294">
            <v>215.93</v>
          </cell>
          <cell r="P294">
            <v>226.72650000000002</v>
          </cell>
          <cell r="Q294">
            <v>249.39915000000005</v>
          </cell>
          <cell r="R294">
            <v>249.4</v>
          </cell>
        </row>
        <row r="295">
          <cell r="B295">
            <v>1649268335</v>
          </cell>
          <cell r="C295" t="str">
            <v>Smithfield Manor Nursing and Rehab</v>
          </cell>
          <cell r="D295" t="str">
            <v>902 Berkshire Road</v>
          </cell>
          <cell r="E295" t="str">
            <v>P O Box 1940</v>
          </cell>
          <cell r="F295" t="str">
            <v>Smithfield</v>
          </cell>
          <cell r="G295" t="str">
            <v>NC</v>
          </cell>
          <cell r="H295" t="str">
            <v>27577-1940</v>
          </cell>
          <cell r="I295" t="str">
            <v>(919) 934-3171</v>
          </cell>
          <cell r="J295">
            <v>1.2533000000000001</v>
          </cell>
          <cell r="K295">
            <v>142.99</v>
          </cell>
          <cell r="L295">
            <v>36.85</v>
          </cell>
          <cell r="M295">
            <v>7.82</v>
          </cell>
          <cell r="N295">
            <v>7.18</v>
          </cell>
          <cell r="O295">
            <v>194.84</v>
          </cell>
          <cell r="P295">
            <v>204.58200000000002</v>
          </cell>
          <cell r="Q295">
            <v>225.04020000000006</v>
          </cell>
          <cell r="R295">
            <v>225.04</v>
          </cell>
        </row>
        <row r="296">
          <cell r="B296">
            <v>1861504946</v>
          </cell>
          <cell r="C296" t="str">
            <v>Smoky Mountain Health and Rehabilitation Center</v>
          </cell>
          <cell r="D296" t="str">
            <v>1349 Crabtree Road</v>
          </cell>
          <cell r="E296" t="str">
            <v/>
          </cell>
          <cell r="F296" t="str">
            <v>Waynesville</v>
          </cell>
          <cell r="G296" t="str">
            <v>NC</v>
          </cell>
          <cell r="H296">
            <v>28785</v>
          </cell>
          <cell r="I296" t="str">
            <v>828-454-6996</v>
          </cell>
          <cell r="J296">
            <v>1.2229000000000001</v>
          </cell>
          <cell r="K296">
            <v>140.56</v>
          </cell>
          <cell r="L296">
            <v>36.85</v>
          </cell>
          <cell r="M296">
            <v>24.85</v>
          </cell>
          <cell r="N296">
            <v>13.68</v>
          </cell>
          <cell r="O296">
            <v>215.94</v>
          </cell>
          <cell r="P296">
            <v>226.73699999999999</v>
          </cell>
          <cell r="Q296">
            <v>249.41070000000002</v>
          </cell>
          <cell r="R296">
            <v>249.41</v>
          </cell>
        </row>
        <row r="297">
          <cell r="B297">
            <v>1053395210</v>
          </cell>
          <cell r="C297" t="str">
            <v>Smoky Ridge Health &amp; Rehabilitation</v>
          </cell>
          <cell r="D297" t="str">
            <v>310 Pensacola Road</v>
          </cell>
          <cell r="E297" t="str">
            <v>P O Box 248</v>
          </cell>
          <cell r="F297" t="str">
            <v>Burnsville</v>
          </cell>
          <cell r="G297" t="str">
            <v>NC</v>
          </cell>
          <cell r="H297" t="str">
            <v>28714-0248</v>
          </cell>
          <cell r="I297" t="str">
            <v>(828) 682-9759</v>
          </cell>
          <cell r="J297">
            <v>1.1148</v>
          </cell>
          <cell r="K297">
            <v>132.71</v>
          </cell>
          <cell r="L297">
            <v>36.85</v>
          </cell>
          <cell r="M297">
            <v>8.0299999999999994</v>
          </cell>
          <cell r="N297">
            <v>13.68</v>
          </cell>
          <cell r="O297">
            <v>191.27</v>
          </cell>
          <cell r="P297">
            <v>200.83350000000002</v>
          </cell>
          <cell r="Q297">
            <v>220.91685000000004</v>
          </cell>
          <cell r="R297">
            <v>220.92</v>
          </cell>
        </row>
        <row r="298">
          <cell r="B298">
            <v>1043263981</v>
          </cell>
          <cell r="C298" t="str">
            <v>Southwood Nursing &amp; Retirement Center</v>
          </cell>
          <cell r="D298" t="str">
            <v>P O Box 708</v>
          </cell>
          <cell r="E298" t="str">
            <v/>
          </cell>
          <cell r="F298" t="str">
            <v>Clinton</v>
          </cell>
          <cell r="G298" t="str">
            <v>NC</v>
          </cell>
          <cell r="H298" t="str">
            <v>28329-0708</v>
          </cell>
          <cell r="I298" t="str">
            <v>(910) 592-8165</v>
          </cell>
          <cell r="J298">
            <v>1.0517000000000001</v>
          </cell>
          <cell r="K298">
            <v>127.15</v>
          </cell>
          <cell r="L298">
            <v>36.85</v>
          </cell>
          <cell r="M298">
            <v>11.82</v>
          </cell>
          <cell r="N298">
            <v>13.68</v>
          </cell>
          <cell r="O298">
            <v>189.5</v>
          </cell>
          <cell r="P298">
            <v>198.97499999999999</v>
          </cell>
          <cell r="Q298">
            <v>218.8725</v>
          </cell>
          <cell r="R298">
            <v>218.87</v>
          </cell>
        </row>
        <row r="299">
          <cell r="B299">
            <v>1003205337</v>
          </cell>
          <cell r="C299" t="str">
            <v>Springbrook Nursing and Rehabilitation Center</v>
          </cell>
          <cell r="D299" t="str">
            <v>195 Springbrook Ave</v>
          </cell>
          <cell r="F299" t="str">
            <v>Clayton</v>
          </cell>
          <cell r="G299" t="str">
            <v>NC</v>
          </cell>
          <cell r="H299" t="str">
            <v>27520-8105</v>
          </cell>
          <cell r="I299" t="str">
            <v>919-550-7200</v>
          </cell>
          <cell r="J299">
            <v>1.1695</v>
          </cell>
          <cell r="K299">
            <v>136.57</v>
          </cell>
          <cell r="L299">
            <v>36.85</v>
          </cell>
          <cell r="M299">
            <v>31.46</v>
          </cell>
          <cell r="N299">
            <v>13.68</v>
          </cell>
          <cell r="O299">
            <v>218.57</v>
          </cell>
          <cell r="P299">
            <v>229.49850000000001</v>
          </cell>
          <cell r="Q299">
            <v>252.44835000000003</v>
          </cell>
          <cell r="R299">
            <v>252.45</v>
          </cell>
        </row>
        <row r="300">
          <cell r="B300">
            <v>1184712580</v>
          </cell>
          <cell r="C300" t="str">
            <v>St Joseph Of The Pines</v>
          </cell>
          <cell r="D300" t="str">
            <v>103 Gossman Drive</v>
          </cell>
          <cell r="E300" t="str">
            <v/>
          </cell>
          <cell r="F300" t="str">
            <v>Southern Pines</v>
          </cell>
          <cell r="G300" t="str">
            <v>NC</v>
          </cell>
          <cell r="H300" t="str">
            <v>28387-2225</v>
          </cell>
          <cell r="I300" t="str">
            <v>(919) 246-3187</v>
          </cell>
          <cell r="J300">
            <v>1.0532999999999999</v>
          </cell>
          <cell r="K300">
            <v>128.25</v>
          </cell>
          <cell r="L300">
            <v>36.85</v>
          </cell>
          <cell r="M300">
            <v>17.86</v>
          </cell>
          <cell r="N300">
            <v>0</v>
          </cell>
          <cell r="O300">
            <v>182.96</v>
          </cell>
          <cell r="P300">
            <v>192.108</v>
          </cell>
          <cell r="Q300">
            <v>211.31880000000001</v>
          </cell>
          <cell r="R300">
            <v>211.32</v>
          </cell>
        </row>
        <row r="301">
          <cell r="B301">
            <v>1407843097</v>
          </cell>
          <cell r="C301" t="str">
            <v>Stanley Total Living Center</v>
          </cell>
          <cell r="D301" t="str">
            <v>P.O. Box 489</v>
          </cell>
          <cell r="E301" t="str">
            <v/>
          </cell>
          <cell r="F301" t="str">
            <v>Stanley</v>
          </cell>
          <cell r="G301" t="str">
            <v>NC</v>
          </cell>
          <cell r="H301" t="str">
            <v>28164-2046</v>
          </cell>
          <cell r="I301" t="str">
            <v>(704) 263-1986</v>
          </cell>
          <cell r="J301">
            <v>1.19</v>
          </cell>
          <cell r="K301">
            <v>139.22999999999999</v>
          </cell>
          <cell r="L301">
            <v>36.85</v>
          </cell>
          <cell r="M301">
            <v>22.53</v>
          </cell>
          <cell r="N301">
            <v>0</v>
          </cell>
          <cell r="O301">
            <v>198.61</v>
          </cell>
          <cell r="P301">
            <v>208.54050000000004</v>
          </cell>
          <cell r="Q301">
            <v>229.39455000000007</v>
          </cell>
          <cell r="R301">
            <v>229.39</v>
          </cell>
        </row>
        <row r="302">
          <cell r="B302">
            <v>1891346797</v>
          </cell>
          <cell r="C302" t="str">
            <v>Stanly Manor,Inc.</v>
          </cell>
          <cell r="D302" t="str">
            <v>625 Bethany Road</v>
          </cell>
          <cell r="E302" t="str">
            <v/>
          </cell>
          <cell r="F302" t="str">
            <v>Albemarle</v>
          </cell>
          <cell r="G302" t="str">
            <v>NC</v>
          </cell>
          <cell r="H302" t="str">
            <v>28001-0038</v>
          </cell>
          <cell r="I302" t="str">
            <v>(704) 982-0770</v>
          </cell>
          <cell r="J302">
            <v>1.0733999999999999</v>
          </cell>
          <cell r="K302">
            <v>128.85</v>
          </cell>
          <cell r="L302">
            <v>36.85</v>
          </cell>
          <cell r="M302">
            <v>23.74</v>
          </cell>
          <cell r="N302">
            <v>13.68</v>
          </cell>
          <cell r="O302">
            <v>203.12</v>
          </cell>
          <cell r="P302">
            <v>213.27600000000001</v>
          </cell>
          <cell r="Q302">
            <v>234.60360000000003</v>
          </cell>
          <cell r="R302">
            <v>234.6</v>
          </cell>
        </row>
        <row r="303">
          <cell r="B303">
            <v>1629511597</v>
          </cell>
          <cell r="C303" t="str">
            <v>Stokes County Nursing Home</v>
          </cell>
          <cell r="D303" t="str">
            <v xml:space="preserve">1570 NC 8 AND 89 HWY N </v>
          </cell>
          <cell r="F303" t="str">
            <v>Danbury</v>
          </cell>
          <cell r="G303" t="str">
            <v>NC</v>
          </cell>
          <cell r="H303">
            <v>27016</v>
          </cell>
          <cell r="I303" t="str">
            <v>(336) 593-2831</v>
          </cell>
          <cell r="J303">
            <v>0.90190000000000003</v>
          </cell>
          <cell r="K303">
            <v>116.12</v>
          </cell>
          <cell r="L303">
            <v>36.85</v>
          </cell>
          <cell r="M303">
            <v>8.85</v>
          </cell>
          <cell r="N303">
            <v>13.68</v>
          </cell>
          <cell r="O303">
            <v>175.5</v>
          </cell>
          <cell r="P303">
            <v>184.27500000000001</v>
          </cell>
          <cell r="Q303">
            <v>202.70250000000001</v>
          </cell>
          <cell r="R303">
            <v>202.7</v>
          </cell>
        </row>
        <row r="304">
          <cell r="B304">
            <v>1164725198</v>
          </cell>
          <cell r="C304" t="str">
            <v>Stone Creek Health and Rehabilitation</v>
          </cell>
          <cell r="D304" t="str">
            <v>455 Victoria Road</v>
          </cell>
          <cell r="E304" t="str">
            <v/>
          </cell>
          <cell r="F304" t="str">
            <v>Asheville</v>
          </cell>
          <cell r="G304" t="str">
            <v>NC</v>
          </cell>
          <cell r="H304" t="str">
            <v>28801-4892</v>
          </cell>
          <cell r="I304" t="str">
            <v>(828) 252-0099</v>
          </cell>
          <cell r="J304">
            <v>1.4126000000000001</v>
          </cell>
          <cell r="K304">
            <v>155.91999999999999</v>
          </cell>
          <cell r="L304">
            <v>36.85</v>
          </cell>
          <cell r="M304">
            <v>13.12</v>
          </cell>
          <cell r="N304">
            <v>13.68</v>
          </cell>
          <cell r="O304">
            <v>219.57</v>
          </cell>
          <cell r="P304">
            <v>230.54849999999999</v>
          </cell>
          <cell r="Q304">
            <v>253.60335000000001</v>
          </cell>
          <cell r="R304">
            <v>253.6</v>
          </cell>
        </row>
        <row r="305">
          <cell r="B305">
            <v>1710244827</v>
          </cell>
          <cell r="C305" t="str">
            <v>Summerstone Health and Rehabilitation Center</v>
          </cell>
          <cell r="D305" t="str">
            <v>485 Veterans Way</v>
          </cell>
          <cell r="E305" t="str">
            <v/>
          </cell>
          <cell r="F305" t="str">
            <v>Kernersville</v>
          </cell>
          <cell r="G305" t="str">
            <v>NC</v>
          </cell>
          <cell r="H305" t="str">
            <v>27284-9903</v>
          </cell>
          <cell r="I305" t="str">
            <v>(336) 767-2750</v>
          </cell>
          <cell r="J305">
            <v>1.3995</v>
          </cell>
          <cell r="K305">
            <v>158.32</v>
          </cell>
          <cell r="L305">
            <v>36.85</v>
          </cell>
          <cell r="M305">
            <v>34.78</v>
          </cell>
          <cell r="N305">
            <v>13.68</v>
          </cell>
          <cell r="O305">
            <v>243.63</v>
          </cell>
          <cell r="P305">
            <v>255.8115</v>
          </cell>
          <cell r="Q305">
            <v>281.39265</v>
          </cell>
          <cell r="R305">
            <v>281.39</v>
          </cell>
        </row>
        <row r="306">
          <cell r="B306">
            <v>1821414269</v>
          </cell>
          <cell r="C306" t="str">
            <v>Sunnybrook Rehabilitation Center</v>
          </cell>
          <cell r="D306" t="str">
            <v>25 Sunnybrook Road</v>
          </cell>
          <cell r="E306" t="str">
            <v/>
          </cell>
          <cell r="F306" t="str">
            <v>Raleigh</v>
          </cell>
          <cell r="G306" t="str">
            <v>NC</v>
          </cell>
          <cell r="H306" t="str">
            <v>27610-1894</v>
          </cell>
          <cell r="I306" t="str">
            <v>(919) 231-6150</v>
          </cell>
          <cell r="J306">
            <v>1.3446</v>
          </cell>
          <cell r="K306">
            <v>145.51</v>
          </cell>
          <cell r="L306">
            <v>36.85</v>
          </cell>
          <cell r="M306">
            <v>18.23</v>
          </cell>
          <cell r="N306">
            <v>13.68</v>
          </cell>
          <cell r="O306">
            <v>214.27</v>
          </cell>
          <cell r="P306">
            <v>224.98350000000002</v>
          </cell>
          <cell r="Q306">
            <v>247.48185000000004</v>
          </cell>
          <cell r="R306">
            <v>247.48</v>
          </cell>
        </row>
        <row r="307">
          <cell r="B307">
            <v>1225588536</v>
          </cell>
          <cell r="C307" t="str">
            <v>Surry Community Health and Rehabilitation Center</v>
          </cell>
          <cell r="D307" t="str">
            <v>542 Allred Mill Road</v>
          </cell>
          <cell r="E307" t="str">
            <v/>
          </cell>
          <cell r="F307" t="str">
            <v>Mount Airy</v>
          </cell>
          <cell r="G307" t="str">
            <v>NC</v>
          </cell>
          <cell r="H307" t="str">
            <v>27030-2298</v>
          </cell>
          <cell r="I307" t="str">
            <v>(336) 789-5076</v>
          </cell>
          <cell r="J307">
            <v>1.3340000000000001</v>
          </cell>
          <cell r="K307">
            <v>146.69999999999999</v>
          </cell>
          <cell r="L307">
            <v>36.85</v>
          </cell>
          <cell r="M307">
            <v>18.32</v>
          </cell>
          <cell r="N307">
            <v>13.68</v>
          </cell>
          <cell r="O307">
            <v>215.55</v>
          </cell>
          <cell r="P307">
            <v>226.32750000000001</v>
          </cell>
          <cell r="Q307">
            <v>248.96025000000003</v>
          </cell>
          <cell r="R307">
            <v>248.96</v>
          </cell>
        </row>
        <row r="308">
          <cell r="B308">
            <v>1346851052</v>
          </cell>
          <cell r="C308" t="str">
            <v>The Carrolton of Dunn</v>
          </cell>
          <cell r="D308" t="str">
            <v>711 Susan Tart Road</v>
          </cell>
          <cell r="E308" t="str">
            <v>P O Box 948</v>
          </cell>
          <cell r="F308" t="str">
            <v>Dunn</v>
          </cell>
          <cell r="G308" t="str">
            <v>NC</v>
          </cell>
          <cell r="H308" t="str">
            <v>28335-0948</v>
          </cell>
          <cell r="I308" t="str">
            <v>(910) 892-8843</v>
          </cell>
          <cell r="J308">
            <v>1.3935</v>
          </cell>
          <cell r="K308">
            <v>154.05000000000001</v>
          </cell>
          <cell r="L308">
            <v>36.85</v>
          </cell>
          <cell r="M308">
            <v>11.46</v>
          </cell>
          <cell r="N308">
            <v>13.68</v>
          </cell>
          <cell r="O308">
            <v>216.04</v>
          </cell>
          <cell r="P308">
            <v>226.84200000000001</v>
          </cell>
          <cell r="Q308">
            <v>249.52620000000005</v>
          </cell>
          <cell r="R308">
            <v>249.53</v>
          </cell>
        </row>
        <row r="309">
          <cell r="B309">
            <v>1225654098</v>
          </cell>
          <cell r="C309" t="str">
            <v>The Carrolton of Fayetteville</v>
          </cell>
          <cell r="D309" t="str">
            <v>2461 Legion Road</v>
          </cell>
          <cell r="E309" t="str">
            <v/>
          </cell>
          <cell r="F309" t="str">
            <v>Fayetteville</v>
          </cell>
          <cell r="G309" t="str">
            <v>NC</v>
          </cell>
          <cell r="H309" t="str">
            <v>28306-3224</v>
          </cell>
          <cell r="I309" t="str">
            <v>(910) 424-9417</v>
          </cell>
          <cell r="J309">
            <v>1.2088050350469379</v>
          </cell>
          <cell r="K309">
            <v>138.09</v>
          </cell>
          <cell r="L309">
            <v>36.85</v>
          </cell>
          <cell r="M309">
            <v>10.88</v>
          </cell>
          <cell r="N309">
            <v>13.68</v>
          </cell>
          <cell r="O309">
            <v>199.5</v>
          </cell>
          <cell r="P309">
            <v>209.47500000000002</v>
          </cell>
          <cell r="Q309">
            <v>230.42250000000004</v>
          </cell>
          <cell r="R309">
            <v>230.42</v>
          </cell>
        </row>
        <row r="310">
          <cell r="B310">
            <v>1174149934</v>
          </cell>
          <cell r="C310" t="str">
            <v>The Carrolton of Lumberton</v>
          </cell>
          <cell r="D310" t="str">
            <v>1170 Linkhaw Road</v>
          </cell>
          <cell r="E310" t="str">
            <v/>
          </cell>
          <cell r="F310" t="str">
            <v>Lumberton</v>
          </cell>
          <cell r="G310" t="str">
            <v>NC</v>
          </cell>
          <cell r="H310" t="str">
            <v>28358-7405</v>
          </cell>
          <cell r="I310" t="str">
            <v>(910) 671-1163</v>
          </cell>
          <cell r="J310">
            <v>1.2088050350469379</v>
          </cell>
          <cell r="K310">
            <v>137.97</v>
          </cell>
          <cell r="L310">
            <v>36.85</v>
          </cell>
          <cell r="M310">
            <v>11.95</v>
          </cell>
          <cell r="N310">
            <v>13.68</v>
          </cell>
          <cell r="O310">
            <v>200.45</v>
          </cell>
          <cell r="P310">
            <v>210.4725</v>
          </cell>
          <cell r="Q310">
            <v>231.51975000000002</v>
          </cell>
          <cell r="R310">
            <v>231.52</v>
          </cell>
        </row>
        <row r="311">
          <cell r="B311">
            <v>1922611102</v>
          </cell>
          <cell r="C311" t="str">
            <v>The Carrolton of Nash</v>
          </cell>
          <cell r="D311" t="str">
            <v>7369 Hunter Hill Road</v>
          </cell>
          <cell r="E311" t="str">
            <v>P O Box 8495</v>
          </cell>
          <cell r="F311" t="str">
            <v>Rocky Mount</v>
          </cell>
          <cell r="G311" t="str">
            <v>NC</v>
          </cell>
          <cell r="H311" t="str">
            <v>27804-8495</v>
          </cell>
          <cell r="I311" t="str">
            <v>(252) 443-0867</v>
          </cell>
          <cell r="J311">
            <v>1.3514999999999999</v>
          </cell>
          <cell r="K311">
            <v>153.58000000000001</v>
          </cell>
          <cell r="L311">
            <v>36.85</v>
          </cell>
          <cell r="M311">
            <v>7.59</v>
          </cell>
          <cell r="N311">
            <v>7.18</v>
          </cell>
          <cell r="O311">
            <v>205.2</v>
          </cell>
          <cell r="P311">
            <v>215.46</v>
          </cell>
          <cell r="Q311">
            <v>237.00600000000003</v>
          </cell>
          <cell r="R311">
            <v>237.01</v>
          </cell>
        </row>
        <row r="312">
          <cell r="B312">
            <v>1861003485</v>
          </cell>
          <cell r="C312" t="str">
            <v>The Carrolton of Plymouth</v>
          </cell>
          <cell r="D312" t="str">
            <v>1084 US 64 East</v>
          </cell>
          <cell r="E312" t="str">
            <v/>
          </cell>
          <cell r="F312" t="str">
            <v>Plymouth</v>
          </cell>
          <cell r="G312" t="str">
            <v>NC</v>
          </cell>
          <cell r="H312" t="str">
            <v>27962-9587</v>
          </cell>
          <cell r="I312" t="str">
            <v>(252) 793-2100</v>
          </cell>
          <cell r="J312">
            <v>1.3279000000000001</v>
          </cell>
          <cell r="K312">
            <v>148.38</v>
          </cell>
          <cell r="L312">
            <v>36.85</v>
          </cell>
          <cell r="M312">
            <v>8.9700000000000006</v>
          </cell>
          <cell r="N312">
            <v>13.68</v>
          </cell>
          <cell r="O312">
            <v>207.88</v>
          </cell>
          <cell r="P312">
            <v>218.274</v>
          </cell>
          <cell r="Q312">
            <v>240.10140000000001</v>
          </cell>
          <cell r="R312">
            <v>240.1</v>
          </cell>
        </row>
        <row r="313">
          <cell r="B313">
            <v>1669083291</v>
          </cell>
          <cell r="C313" t="str">
            <v>The Carrolton of Williamston</v>
          </cell>
          <cell r="D313" t="str">
            <v>119 Gatling Street</v>
          </cell>
          <cell r="E313" t="str">
            <v/>
          </cell>
          <cell r="F313" t="str">
            <v>Williamston</v>
          </cell>
          <cell r="G313" t="str">
            <v>NC</v>
          </cell>
          <cell r="H313" t="str">
            <v>27892</v>
          </cell>
          <cell r="I313" t="str">
            <v>(252) 792-1616</v>
          </cell>
          <cell r="J313">
            <v>1.27</v>
          </cell>
          <cell r="K313">
            <v>142.54</v>
          </cell>
          <cell r="L313">
            <v>36.85</v>
          </cell>
          <cell r="M313">
            <v>8.0299999999999994</v>
          </cell>
          <cell r="N313">
            <v>13.68</v>
          </cell>
          <cell r="O313">
            <v>201.1</v>
          </cell>
          <cell r="P313">
            <v>211.155</v>
          </cell>
          <cell r="Q313">
            <v>232.27050000000003</v>
          </cell>
          <cell r="R313">
            <v>232.27</v>
          </cell>
        </row>
        <row r="314">
          <cell r="B314">
            <v>1699313544</v>
          </cell>
          <cell r="C314" t="str">
            <v>THE CITADEL AT MOORESVILLE</v>
          </cell>
          <cell r="D314" t="str">
            <v>550 Glenwood Drive</v>
          </cell>
          <cell r="E314" t="str">
            <v/>
          </cell>
          <cell r="F314" t="str">
            <v>Mooresville</v>
          </cell>
          <cell r="G314" t="str">
            <v>NC</v>
          </cell>
          <cell r="H314" t="str">
            <v>28115</v>
          </cell>
          <cell r="I314" t="str">
            <v>(410) 832-8381</v>
          </cell>
          <cell r="J314">
            <v>1.2212000000000001</v>
          </cell>
          <cell r="K314">
            <v>140.59</v>
          </cell>
          <cell r="L314">
            <v>36.85</v>
          </cell>
          <cell r="M314">
            <v>17.89</v>
          </cell>
          <cell r="N314">
            <v>13.68</v>
          </cell>
          <cell r="O314">
            <v>209.01</v>
          </cell>
          <cell r="P314">
            <v>219.4605</v>
          </cell>
          <cell r="Q314">
            <v>241.40655000000001</v>
          </cell>
          <cell r="R314">
            <v>241.41</v>
          </cell>
        </row>
        <row r="315">
          <cell r="B315">
            <v>1336602358</v>
          </cell>
          <cell r="C315" t="str">
            <v>The Citadel at Myers Park</v>
          </cell>
          <cell r="D315" t="str">
            <v>300 Providence Road</v>
          </cell>
          <cell r="E315" t="str">
            <v/>
          </cell>
          <cell r="F315" t="str">
            <v>Charlotte</v>
          </cell>
          <cell r="G315" t="str">
            <v>NC</v>
          </cell>
          <cell r="H315" t="str">
            <v>28207-1420</v>
          </cell>
          <cell r="I315" t="str">
            <v>(704) 334-1671</v>
          </cell>
          <cell r="J315">
            <v>1.2089000000000001</v>
          </cell>
          <cell r="K315">
            <v>140.28</v>
          </cell>
          <cell r="L315">
            <v>36.85</v>
          </cell>
          <cell r="M315">
            <v>14.48</v>
          </cell>
          <cell r="N315">
            <v>13.68</v>
          </cell>
          <cell r="O315">
            <v>205.29</v>
          </cell>
          <cell r="P315">
            <v>215.55449999999999</v>
          </cell>
          <cell r="Q315">
            <v>237.10995</v>
          </cell>
          <cell r="R315">
            <v>237.11</v>
          </cell>
        </row>
        <row r="316">
          <cell r="B316">
            <v>1144868092</v>
          </cell>
          <cell r="C316" t="str">
            <v>THE CITADEL AT SALISBURY</v>
          </cell>
          <cell r="D316" t="str">
            <v>710 Julian Road</v>
          </cell>
          <cell r="E316" t="str">
            <v/>
          </cell>
          <cell r="F316" t="str">
            <v>Salisbury</v>
          </cell>
          <cell r="G316" t="str">
            <v>NC</v>
          </cell>
          <cell r="H316" t="str">
            <v>28147</v>
          </cell>
          <cell r="I316" t="str">
            <v>(704) 636-5812</v>
          </cell>
          <cell r="J316">
            <v>1.2084999999999999</v>
          </cell>
          <cell r="K316">
            <v>140.74</v>
          </cell>
          <cell r="L316">
            <v>36.85</v>
          </cell>
          <cell r="M316">
            <v>15.66</v>
          </cell>
          <cell r="N316">
            <v>13.68</v>
          </cell>
          <cell r="O316">
            <v>206.93</v>
          </cell>
          <cell r="P316">
            <v>217.27650000000003</v>
          </cell>
          <cell r="Q316">
            <v>239.00415000000004</v>
          </cell>
          <cell r="R316">
            <v>239</v>
          </cell>
        </row>
        <row r="317">
          <cell r="B317">
            <v>1821551797</v>
          </cell>
          <cell r="C317" t="str">
            <v>The Citadel at Winston Salem</v>
          </cell>
          <cell r="D317" t="str">
            <v>1900 West First Street</v>
          </cell>
          <cell r="E317" t="str">
            <v/>
          </cell>
          <cell r="F317" t="str">
            <v>Winston Salem</v>
          </cell>
          <cell r="G317" t="str">
            <v>NC</v>
          </cell>
          <cell r="H317" t="str">
            <v>27104-4240</v>
          </cell>
          <cell r="I317" t="str">
            <v>(336) 724-2821</v>
          </cell>
          <cell r="J317">
            <v>1.3359000000000001</v>
          </cell>
          <cell r="K317">
            <v>148.1</v>
          </cell>
          <cell r="L317">
            <v>36.85</v>
          </cell>
          <cell r="M317">
            <v>8.24</v>
          </cell>
          <cell r="N317">
            <v>7.18</v>
          </cell>
          <cell r="O317">
            <v>200.37</v>
          </cell>
          <cell r="P317">
            <v>210.38850000000002</v>
          </cell>
          <cell r="Q317">
            <v>231.42735000000005</v>
          </cell>
          <cell r="R317">
            <v>231.43</v>
          </cell>
        </row>
        <row r="318">
          <cell r="B318">
            <v>1194381681</v>
          </cell>
          <cell r="C318" t="str">
            <v>The Citadel Elizabeth City</v>
          </cell>
          <cell r="D318" t="str">
            <v>901 South Halstead Boulevard</v>
          </cell>
          <cell r="E318" t="str">
            <v/>
          </cell>
          <cell r="F318" t="str">
            <v>Elizabeth City</v>
          </cell>
          <cell r="G318" t="str">
            <v>NC</v>
          </cell>
          <cell r="H318" t="str">
            <v>27909-6999</v>
          </cell>
          <cell r="I318" t="str">
            <v>(252) 338-0137</v>
          </cell>
          <cell r="J318">
            <v>1.131</v>
          </cell>
          <cell r="K318">
            <v>133.02000000000001</v>
          </cell>
          <cell r="L318">
            <v>36.85</v>
          </cell>
          <cell r="M318">
            <v>13.33</v>
          </cell>
          <cell r="N318">
            <v>13.68</v>
          </cell>
          <cell r="O318">
            <v>196.88</v>
          </cell>
          <cell r="P318">
            <v>206.72400000000002</v>
          </cell>
          <cell r="Q318">
            <v>227.39640000000003</v>
          </cell>
          <cell r="R318">
            <v>227.4</v>
          </cell>
        </row>
        <row r="319">
          <cell r="B319">
            <v>1528544145</v>
          </cell>
          <cell r="C319" t="str">
            <v>The Greens at Pinehurst Rehab &amp; Living Center</v>
          </cell>
          <cell r="D319" t="str">
            <v>205 Rattlesnake Trail</v>
          </cell>
          <cell r="E319" t="str">
            <v/>
          </cell>
          <cell r="F319" t="str">
            <v>Pinehurst</v>
          </cell>
          <cell r="G319" t="str">
            <v>NC</v>
          </cell>
          <cell r="H319" t="str">
            <v>28374-3939</v>
          </cell>
          <cell r="I319" t="str">
            <v>(910) 295-1781</v>
          </cell>
          <cell r="J319">
            <v>1.4363999999999999</v>
          </cell>
          <cell r="K319">
            <v>155.25</v>
          </cell>
          <cell r="L319">
            <v>36.85</v>
          </cell>
          <cell r="M319">
            <v>15.94</v>
          </cell>
          <cell r="N319">
            <v>13.68</v>
          </cell>
          <cell r="O319">
            <v>221.72</v>
          </cell>
          <cell r="P319">
            <v>232.80600000000001</v>
          </cell>
          <cell r="Q319">
            <v>256.08660000000003</v>
          </cell>
          <cell r="R319">
            <v>256.08999999999997</v>
          </cell>
        </row>
        <row r="320">
          <cell r="B320">
            <v>1699336776</v>
          </cell>
          <cell r="C320" t="str">
            <v>The Ivy at Gastonia</v>
          </cell>
          <cell r="D320" t="str">
            <v>4414 Wilkinson Boulevard</v>
          </cell>
          <cell r="E320" t="str">
            <v/>
          </cell>
          <cell r="F320" t="str">
            <v>Gastonia</v>
          </cell>
          <cell r="G320" t="str">
            <v>NC</v>
          </cell>
          <cell r="H320" t="str">
            <v>28056</v>
          </cell>
          <cell r="I320" t="str">
            <v>(704) 824-5550</v>
          </cell>
          <cell r="J320">
            <v>1.3061</v>
          </cell>
          <cell r="K320">
            <v>145.47</v>
          </cell>
          <cell r="L320">
            <v>36.85</v>
          </cell>
          <cell r="M320">
            <v>8.2100000000000009</v>
          </cell>
          <cell r="N320">
            <v>13.68</v>
          </cell>
          <cell r="O320">
            <v>204.21</v>
          </cell>
          <cell r="P320">
            <v>214.4205</v>
          </cell>
          <cell r="Q320">
            <v>235.86255000000003</v>
          </cell>
          <cell r="R320">
            <v>235.86</v>
          </cell>
        </row>
        <row r="321">
          <cell r="B321">
            <v>1215982525</v>
          </cell>
          <cell r="C321" t="str">
            <v>The Laurels Of Chatham</v>
          </cell>
          <cell r="D321" t="str">
            <v>72 Chatham Business Park</v>
          </cell>
          <cell r="E321" t="str">
            <v/>
          </cell>
          <cell r="F321" t="str">
            <v>Pittsboro</v>
          </cell>
          <cell r="G321" t="str">
            <v>NC</v>
          </cell>
          <cell r="H321" t="str">
            <v>27312-9726</v>
          </cell>
          <cell r="I321" t="str">
            <v>(919) 542-6677</v>
          </cell>
          <cell r="J321">
            <v>1.2210000000000001</v>
          </cell>
          <cell r="K321">
            <v>141.57</v>
          </cell>
          <cell r="L321">
            <v>36.85</v>
          </cell>
          <cell r="M321">
            <v>19.2</v>
          </cell>
          <cell r="N321">
            <v>13.68</v>
          </cell>
          <cell r="O321">
            <v>211.3</v>
          </cell>
          <cell r="P321">
            <v>221.86500000000001</v>
          </cell>
          <cell r="Q321">
            <v>244.05150000000003</v>
          </cell>
          <cell r="R321">
            <v>244.05</v>
          </cell>
        </row>
        <row r="322">
          <cell r="B322">
            <v>1427003110</v>
          </cell>
          <cell r="C322" t="str">
            <v>The Laurels Of Forest Glenn</v>
          </cell>
          <cell r="D322" t="str">
            <v>1101 Hartwell Street</v>
          </cell>
          <cell r="E322" t="str">
            <v/>
          </cell>
          <cell r="F322" t="str">
            <v>Garner</v>
          </cell>
          <cell r="G322" t="str">
            <v>NC</v>
          </cell>
          <cell r="H322" t="str">
            <v>27529-0509</v>
          </cell>
          <cell r="I322" t="str">
            <v>(919) 542-6677</v>
          </cell>
          <cell r="J322">
            <v>1.1111</v>
          </cell>
          <cell r="K322">
            <v>131.97</v>
          </cell>
          <cell r="L322">
            <v>36.85</v>
          </cell>
          <cell r="M322">
            <v>16.48</v>
          </cell>
          <cell r="N322">
            <v>13.68</v>
          </cell>
          <cell r="O322">
            <v>198.98</v>
          </cell>
          <cell r="P322">
            <v>208.929</v>
          </cell>
          <cell r="Q322">
            <v>229.82190000000003</v>
          </cell>
          <cell r="R322">
            <v>229.82</v>
          </cell>
        </row>
        <row r="323">
          <cell r="B323">
            <v>1598710949</v>
          </cell>
          <cell r="C323" t="str">
            <v>The Laurels Of Greentree Ridge</v>
          </cell>
          <cell r="D323" t="str">
            <v>70 Sweeten Creek Road</v>
          </cell>
          <cell r="E323" t="str">
            <v/>
          </cell>
          <cell r="F323" t="str">
            <v>Asheville</v>
          </cell>
          <cell r="G323" t="str">
            <v>NC</v>
          </cell>
          <cell r="H323" t="str">
            <v>28803</v>
          </cell>
          <cell r="I323" t="str">
            <v>(828) 274-7646</v>
          </cell>
          <cell r="J323">
            <v>1.1954</v>
          </cell>
          <cell r="K323">
            <v>137.49</v>
          </cell>
          <cell r="L323">
            <v>36.85</v>
          </cell>
          <cell r="M323">
            <v>16.149999999999999</v>
          </cell>
          <cell r="N323">
            <v>13.68</v>
          </cell>
          <cell r="O323">
            <v>204.17</v>
          </cell>
          <cell r="P323">
            <v>214.3785</v>
          </cell>
          <cell r="Q323">
            <v>235.81635000000003</v>
          </cell>
          <cell r="R323">
            <v>235.82</v>
          </cell>
        </row>
        <row r="324">
          <cell r="B324">
            <v>1770538092</v>
          </cell>
          <cell r="C324" t="str">
            <v>The Laurels Of Hendersonville</v>
          </cell>
          <cell r="D324" t="str">
            <v>290 Clear Creek Road</v>
          </cell>
          <cell r="E324" t="str">
            <v/>
          </cell>
          <cell r="F324" t="str">
            <v>Hendersonville</v>
          </cell>
          <cell r="G324" t="str">
            <v>NC</v>
          </cell>
          <cell r="H324">
            <v>28792</v>
          </cell>
          <cell r="I324" t="str">
            <v>(828) 692-6000</v>
          </cell>
          <cell r="J324">
            <v>1.3456999999999999</v>
          </cell>
          <cell r="K324">
            <v>151.01</v>
          </cell>
          <cell r="L324">
            <v>36.85</v>
          </cell>
          <cell r="M324">
            <v>11.9</v>
          </cell>
          <cell r="N324">
            <v>13.68</v>
          </cell>
          <cell r="O324">
            <v>213.44</v>
          </cell>
          <cell r="P324">
            <v>224.11199999999999</v>
          </cell>
          <cell r="Q324">
            <v>246.5232</v>
          </cell>
          <cell r="R324">
            <v>246.52</v>
          </cell>
        </row>
        <row r="325">
          <cell r="B325">
            <v>1851836118</v>
          </cell>
          <cell r="C325" t="str">
            <v>The Laurels of Pender</v>
          </cell>
          <cell r="D325" t="str">
            <v>311 South Campbell Street</v>
          </cell>
          <cell r="E325" t="str">
            <v/>
          </cell>
          <cell r="F325" t="str">
            <v>Burgaw</v>
          </cell>
          <cell r="G325" t="str">
            <v>NC</v>
          </cell>
          <cell r="H325" t="str">
            <v>28425</v>
          </cell>
          <cell r="I325" t="str">
            <v>(910) 259-6007</v>
          </cell>
          <cell r="J325">
            <v>1.1380999999999999</v>
          </cell>
          <cell r="K325">
            <v>133.86000000000001</v>
          </cell>
          <cell r="L325">
            <v>36.85</v>
          </cell>
          <cell r="M325">
            <v>11.77</v>
          </cell>
          <cell r="N325">
            <v>13.68</v>
          </cell>
          <cell r="O325">
            <v>196.16</v>
          </cell>
          <cell r="P325">
            <v>205.96800000000002</v>
          </cell>
          <cell r="Q325">
            <v>226.56480000000005</v>
          </cell>
          <cell r="R325">
            <v>226.56</v>
          </cell>
        </row>
        <row r="326">
          <cell r="B326">
            <v>1871548487</v>
          </cell>
          <cell r="C326" t="str">
            <v>The Laurels Of Salisbury</v>
          </cell>
          <cell r="D326" t="str">
            <v>215 Lash Drive</v>
          </cell>
          <cell r="E326" t="str">
            <v/>
          </cell>
          <cell r="F326" t="str">
            <v>Salisbury</v>
          </cell>
          <cell r="G326" t="str">
            <v>NC</v>
          </cell>
          <cell r="H326" t="str">
            <v>28147</v>
          </cell>
          <cell r="I326" t="str">
            <v>(704) 637-1182</v>
          </cell>
          <cell r="J326">
            <v>1.1194999999999999</v>
          </cell>
          <cell r="K326">
            <v>131.30000000000001</v>
          </cell>
          <cell r="L326">
            <v>36.85</v>
          </cell>
          <cell r="M326">
            <v>18.88</v>
          </cell>
          <cell r="N326">
            <v>13.68</v>
          </cell>
          <cell r="O326">
            <v>200.71</v>
          </cell>
          <cell r="P326">
            <v>210.74550000000002</v>
          </cell>
          <cell r="Q326">
            <v>231.82005000000004</v>
          </cell>
          <cell r="R326">
            <v>231.82</v>
          </cell>
        </row>
        <row r="327">
          <cell r="B327">
            <v>1467407775</v>
          </cell>
          <cell r="C327" t="str">
            <v>The Laurels Of Summit Ridge</v>
          </cell>
          <cell r="D327" t="str">
            <v>100 Riceville Road</v>
          </cell>
          <cell r="E327" t="str">
            <v/>
          </cell>
          <cell r="F327" t="str">
            <v>Asheville</v>
          </cell>
          <cell r="G327" t="str">
            <v>NC</v>
          </cell>
          <cell r="H327" t="str">
            <v>28805</v>
          </cell>
          <cell r="I327" t="str">
            <v>(828) 299-1110</v>
          </cell>
          <cell r="J327">
            <v>1.1083000000000001</v>
          </cell>
          <cell r="K327">
            <v>131.57</v>
          </cell>
          <cell r="L327">
            <v>36.85</v>
          </cell>
          <cell r="M327">
            <v>21.19</v>
          </cell>
          <cell r="N327">
            <v>13.68</v>
          </cell>
          <cell r="O327">
            <v>203.29</v>
          </cell>
          <cell r="P327">
            <v>213.4545</v>
          </cell>
          <cell r="Q327">
            <v>234.79995000000002</v>
          </cell>
          <cell r="R327">
            <v>234.8</v>
          </cell>
        </row>
        <row r="328">
          <cell r="B328">
            <v>1548293988</v>
          </cell>
          <cell r="C328" t="str">
            <v>The Lodge at Mills River</v>
          </cell>
          <cell r="D328" t="str">
            <v>5593 Old Haywood Road</v>
          </cell>
          <cell r="F328" t="str">
            <v>Mills River</v>
          </cell>
          <cell r="G328" t="str">
            <v>NC</v>
          </cell>
          <cell r="H328" t="str">
            <v>28759-7502</v>
          </cell>
          <cell r="I328" t="str">
            <v>(828) 684-4857</v>
          </cell>
          <cell r="J328">
            <v>1.4443999999999999</v>
          </cell>
          <cell r="K328">
            <v>152.5</v>
          </cell>
          <cell r="L328">
            <v>36.85</v>
          </cell>
          <cell r="M328">
            <v>30.68</v>
          </cell>
          <cell r="N328">
            <v>13.68</v>
          </cell>
          <cell r="O328">
            <v>233.71</v>
          </cell>
          <cell r="P328">
            <v>245.39550000000003</v>
          </cell>
          <cell r="Q328">
            <v>269.93505000000005</v>
          </cell>
          <cell r="R328">
            <v>269.94</v>
          </cell>
        </row>
        <row r="329">
          <cell r="B329">
            <v>1417368143</v>
          </cell>
          <cell r="C329" t="str">
            <v>The Lodge at Rocky Mount</v>
          </cell>
          <cell r="D329" t="str">
            <v>3322 Village Road</v>
          </cell>
          <cell r="E329" t="str">
            <v/>
          </cell>
          <cell r="F329" t="str">
            <v>Rocky Mount</v>
          </cell>
          <cell r="G329" t="str">
            <v>NC</v>
          </cell>
          <cell r="H329">
            <v>27804</v>
          </cell>
          <cell r="I329" t="str">
            <v>(252) 442-4156</v>
          </cell>
          <cell r="J329">
            <v>1.4101999999999999</v>
          </cell>
          <cell r="K329">
            <v>154.22</v>
          </cell>
          <cell r="L329">
            <v>36.85</v>
          </cell>
          <cell r="M329">
            <v>26.78</v>
          </cell>
          <cell r="N329">
            <v>13.68</v>
          </cell>
          <cell r="O329">
            <v>231.53</v>
          </cell>
          <cell r="P329">
            <v>243.10650000000001</v>
          </cell>
          <cell r="Q329">
            <v>267.41715000000005</v>
          </cell>
          <cell r="R329">
            <v>267.42</v>
          </cell>
        </row>
        <row r="330">
          <cell r="B330">
            <v>1962505313</v>
          </cell>
          <cell r="C330" t="str">
            <v>The Margate Health &amp; Rehab Center</v>
          </cell>
          <cell r="D330" t="str">
            <v>540 Waugh Street</v>
          </cell>
          <cell r="E330" t="str">
            <v>PO Box 909</v>
          </cell>
          <cell r="F330" t="str">
            <v>Jefferson</v>
          </cell>
          <cell r="G330" t="str">
            <v>NC</v>
          </cell>
          <cell r="H330">
            <v>28640</v>
          </cell>
          <cell r="I330" t="str">
            <v>(336) 246-5581</v>
          </cell>
          <cell r="J330">
            <v>1.3704000000000001</v>
          </cell>
          <cell r="K330">
            <v>152</v>
          </cell>
          <cell r="L330">
            <v>36.85</v>
          </cell>
          <cell r="M330">
            <v>15.47</v>
          </cell>
          <cell r="N330">
            <v>13.68</v>
          </cell>
          <cell r="O330">
            <v>218</v>
          </cell>
          <cell r="P330">
            <v>228.9</v>
          </cell>
          <cell r="Q330">
            <v>251.79000000000002</v>
          </cell>
          <cell r="R330">
            <v>251.79</v>
          </cell>
        </row>
        <row r="331">
          <cell r="B331">
            <v>1881993079</v>
          </cell>
          <cell r="C331" t="str">
            <v>The Oaks</v>
          </cell>
          <cell r="D331" t="str">
            <v>901 Bethesda Road</v>
          </cell>
          <cell r="E331" t="str">
            <v/>
          </cell>
          <cell r="F331" t="str">
            <v>Winston Salem</v>
          </cell>
          <cell r="G331" t="str">
            <v>NC</v>
          </cell>
          <cell r="H331" t="str">
            <v>27103-3023</v>
          </cell>
          <cell r="I331" t="str">
            <v>(336) 768-2211</v>
          </cell>
          <cell r="J331">
            <v>1.179</v>
          </cell>
          <cell r="K331">
            <v>139.63999999999999</v>
          </cell>
          <cell r="L331">
            <v>36.85</v>
          </cell>
          <cell r="M331">
            <v>27.12</v>
          </cell>
          <cell r="N331">
            <v>13.68</v>
          </cell>
          <cell r="O331">
            <v>217.29</v>
          </cell>
          <cell r="P331">
            <v>228.15450000000001</v>
          </cell>
          <cell r="Q331">
            <v>250.96995000000004</v>
          </cell>
          <cell r="R331">
            <v>250.97</v>
          </cell>
        </row>
        <row r="332">
          <cell r="B332">
            <v>1255379293</v>
          </cell>
          <cell r="C332" t="str">
            <v>The Oaks At Sweeten Creek</v>
          </cell>
          <cell r="D332" t="str">
            <v>3864 Sweeten Creek Road</v>
          </cell>
          <cell r="E332" t="str">
            <v/>
          </cell>
          <cell r="F332" t="str">
            <v>Arden</v>
          </cell>
          <cell r="G332" t="str">
            <v>NC</v>
          </cell>
          <cell r="H332" t="str">
            <v>28704</v>
          </cell>
          <cell r="I332" t="str">
            <v>(828) 681-0904</v>
          </cell>
          <cell r="J332">
            <v>1.2736000000000001</v>
          </cell>
          <cell r="K332">
            <v>145.37</v>
          </cell>
          <cell r="L332">
            <v>36.85</v>
          </cell>
          <cell r="M332">
            <v>13.12</v>
          </cell>
          <cell r="N332">
            <v>13.68</v>
          </cell>
          <cell r="O332">
            <v>209.02</v>
          </cell>
          <cell r="P332">
            <v>219.47100000000003</v>
          </cell>
          <cell r="Q332">
            <v>241.41810000000007</v>
          </cell>
          <cell r="R332">
            <v>241.42</v>
          </cell>
        </row>
        <row r="333">
          <cell r="B333">
            <v>1366529406</v>
          </cell>
          <cell r="C333" t="str">
            <v>The Oaks at Whitaker Glen-Mayview</v>
          </cell>
          <cell r="D333" t="str">
            <v>513 East Whitaker Mill Road</v>
          </cell>
          <cell r="E333" t="str">
            <v/>
          </cell>
          <cell r="F333" t="str">
            <v>Raleigh</v>
          </cell>
          <cell r="G333" t="str">
            <v>NC</v>
          </cell>
          <cell r="H333" t="str">
            <v>27608-2699</v>
          </cell>
          <cell r="I333" t="str">
            <v>(919) 828-2348</v>
          </cell>
          <cell r="J333">
            <v>1.3208</v>
          </cell>
          <cell r="K333">
            <v>147.72999999999999</v>
          </cell>
          <cell r="L333">
            <v>36.85</v>
          </cell>
          <cell r="M333">
            <v>17.760000000000002</v>
          </cell>
          <cell r="N333">
            <v>0</v>
          </cell>
          <cell r="O333">
            <v>202.34</v>
          </cell>
          <cell r="P333">
            <v>212.45700000000002</v>
          </cell>
          <cell r="Q333">
            <v>233.70270000000005</v>
          </cell>
          <cell r="R333">
            <v>233.7</v>
          </cell>
        </row>
        <row r="334">
          <cell r="B334">
            <v>1598704504</v>
          </cell>
          <cell r="C334" t="str">
            <v>The Oaks-Brevard</v>
          </cell>
          <cell r="D334" t="str">
            <v>100 Morris Road</v>
          </cell>
          <cell r="E334" t="str">
            <v>P O Box 1156</v>
          </cell>
          <cell r="F334" t="str">
            <v>Brevard</v>
          </cell>
          <cell r="G334" t="str">
            <v>NC</v>
          </cell>
          <cell r="H334" t="str">
            <v>28712</v>
          </cell>
          <cell r="I334" t="str">
            <v>(828) 877-4020</v>
          </cell>
          <cell r="J334">
            <v>1.0768</v>
          </cell>
          <cell r="K334">
            <v>129.26</v>
          </cell>
          <cell r="L334">
            <v>36.85</v>
          </cell>
          <cell r="M334">
            <v>21.51</v>
          </cell>
          <cell r="N334">
            <v>13.68</v>
          </cell>
          <cell r="O334">
            <v>201.3</v>
          </cell>
          <cell r="P334">
            <v>211.36500000000001</v>
          </cell>
          <cell r="Q334">
            <v>232.50150000000002</v>
          </cell>
          <cell r="R334">
            <v>232.5</v>
          </cell>
        </row>
        <row r="335">
          <cell r="B335">
            <v>1669613071</v>
          </cell>
          <cell r="C335" t="str">
            <v>The Shannon Gray Rehab &amp; Recovery Center</v>
          </cell>
          <cell r="D335" t="str">
            <v>2005 Shannon Gray Ct</v>
          </cell>
          <cell r="F335" t="str">
            <v xml:space="preserve">Jamestown </v>
          </cell>
          <cell r="G335" t="str">
            <v>NC</v>
          </cell>
          <cell r="H335" t="str">
            <v xml:space="preserve">27282-9183 </v>
          </cell>
          <cell r="I335" t="str">
            <v>(336) 622-2001</v>
          </cell>
          <cell r="J335">
            <v>1.3577999999999999</v>
          </cell>
          <cell r="K335">
            <v>150.63999999999999</v>
          </cell>
          <cell r="L335">
            <v>36.85</v>
          </cell>
          <cell r="M335">
            <v>18.7</v>
          </cell>
          <cell r="N335">
            <v>13.68</v>
          </cell>
          <cell r="O335">
            <v>219.86</v>
          </cell>
          <cell r="P335">
            <v>230.85300000000004</v>
          </cell>
          <cell r="Q335">
            <v>253.93830000000005</v>
          </cell>
          <cell r="R335">
            <v>253.94</v>
          </cell>
        </row>
        <row r="336">
          <cell r="B336">
            <v>1881648350</v>
          </cell>
          <cell r="C336" t="str">
            <v>Three Rivers Health And Rehab Center</v>
          </cell>
          <cell r="D336" t="str">
            <v>1403 Conner Drive</v>
          </cell>
          <cell r="E336" t="str">
            <v/>
          </cell>
          <cell r="F336" t="str">
            <v>Windsor</v>
          </cell>
          <cell r="G336" t="str">
            <v>NC</v>
          </cell>
          <cell r="H336" t="str">
            <v>27983</v>
          </cell>
          <cell r="I336" t="str">
            <v>(252) 794-4441</v>
          </cell>
          <cell r="J336">
            <v>1.1131</v>
          </cell>
          <cell r="K336">
            <v>131.53</v>
          </cell>
          <cell r="L336">
            <v>36.85</v>
          </cell>
          <cell r="M336">
            <v>26.75</v>
          </cell>
          <cell r="N336">
            <v>13.68</v>
          </cell>
          <cell r="O336">
            <v>208.81</v>
          </cell>
          <cell r="P336">
            <v>219.25050000000002</v>
          </cell>
          <cell r="Q336">
            <v>241.17555000000004</v>
          </cell>
          <cell r="R336">
            <v>241.18</v>
          </cell>
        </row>
        <row r="337">
          <cell r="B337">
            <v>1669410312</v>
          </cell>
          <cell r="C337" t="str">
            <v>Ths Of Kannapolis</v>
          </cell>
          <cell r="D337" t="str">
            <v>1810 Concord Lake Road</v>
          </cell>
          <cell r="E337" t="str">
            <v/>
          </cell>
          <cell r="F337" t="str">
            <v>Kannapolis</v>
          </cell>
          <cell r="G337" t="str">
            <v>NC</v>
          </cell>
          <cell r="H337" t="str">
            <v>28083</v>
          </cell>
          <cell r="I337" t="str">
            <v>(704) 933-3781</v>
          </cell>
          <cell r="J337">
            <v>1.2485999999999999</v>
          </cell>
          <cell r="K337">
            <v>143.13999999999999</v>
          </cell>
          <cell r="L337">
            <v>36.85</v>
          </cell>
          <cell r="M337">
            <v>12.4</v>
          </cell>
          <cell r="N337">
            <v>13.68</v>
          </cell>
          <cell r="O337">
            <v>206.07</v>
          </cell>
          <cell r="P337">
            <v>216.37350000000001</v>
          </cell>
          <cell r="Q337">
            <v>238.01085000000003</v>
          </cell>
          <cell r="R337">
            <v>238.01</v>
          </cell>
        </row>
        <row r="338">
          <cell r="B338">
            <v>1356387153</v>
          </cell>
          <cell r="C338" t="str">
            <v>Tower Nursing and Rehabilitation Center</v>
          </cell>
          <cell r="D338" t="str">
            <v>3609 Bond Street</v>
          </cell>
          <cell r="E338" t="str">
            <v/>
          </cell>
          <cell r="F338" t="str">
            <v>Raleigh</v>
          </cell>
          <cell r="G338" t="str">
            <v>NC</v>
          </cell>
          <cell r="H338" t="str">
            <v>27604</v>
          </cell>
          <cell r="I338" t="str">
            <v>(919) 231-8113</v>
          </cell>
          <cell r="J338">
            <v>1.3514999999999999</v>
          </cell>
          <cell r="K338">
            <v>150.36000000000001</v>
          </cell>
          <cell r="L338">
            <v>36.85</v>
          </cell>
          <cell r="M338">
            <v>13.21</v>
          </cell>
          <cell r="N338">
            <v>13.68</v>
          </cell>
          <cell r="O338">
            <v>214.1</v>
          </cell>
          <cell r="P338">
            <v>224.80500000000001</v>
          </cell>
          <cell r="Q338">
            <v>247.28550000000004</v>
          </cell>
          <cell r="R338">
            <v>247.29</v>
          </cell>
        </row>
        <row r="339">
          <cell r="B339">
            <v>1184705048</v>
          </cell>
          <cell r="C339" t="str">
            <v>Trent Village Nursing Home</v>
          </cell>
          <cell r="D339" t="str">
            <v>PO Box 429</v>
          </cell>
          <cell r="F339" t="str">
            <v>Pollocksville</v>
          </cell>
          <cell r="G339" t="str">
            <v>NC</v>
          </cell>
          <cell r="H339">
            <v>28573</v>
          </cell>
          <cell r="I339" t="str">
            <v>(252) 224-0112</v>
          </cell>
          <cell r="J339">
            <v>1.0492999999999999</v>
          </cell>
          <cell r="K339">
            <v>126.9</v>
          </cell>
          <cell r="L339">
            <v>36.85</v>
          </cell>
          <cell r="M339">
            <v>9.83</v>
          </cell>
          <cell r="N339">
            <v>13.68</v>
          </cell>
          <cell r="O339">
            <v>187.26</v>
          </cell>
          <cell r="P339">
            <v>196.62299999999999</v>
          </cell>
          <cell r="Q339">
            <v>216.28530000000001</v>
          </cell>
          <cell r="R339">
            <v>216.29</v>
          </cell>
        </row>
        <row r="340">
          <cell r="B340">
            <v>1386187813</v>
          </cell>
          <cell r="C340" t="str">
            <v>Treyburn Rehabilitation Center</v>
          </cell>
          <cell r="D340" t="str">
            <v>2059 Torredge Road</v>
          </cell>
          <cell r="E340" t="str">
            <v/>
          </cell>
          <cell r="F340" t="str">
            <v>Durham</v>
          </cell>
          <cell r="G340" t="str">
            <v>NC</v>
          </cell>
          <cell r="H340" t="str">
            <v>27712</v>
          </cell>
          <cell r="I340" t="str">
            <v>(919) 477-4474</v>
          </cell>
          <cell r="J340">
            <v>1.2310000000000001</v>
          </cell>
          <cell r="K340">
            <v>140.81</v>
          </cell>
          <cell r="L340">
            <v>36.85</v>
          </cell>
          <cell r="M340">
            <v>11.75</v>
          </cell>
          <cell r="N340">
            <v>13.68</v>
          </cell>
          <cell r="O340">
            <v>203.09</v>
          </cell>
          <cell r="P340">
            <v>213.24450000000002</v>
          </cell>
          <cell r="Q340">
            <v>234.56895000000003</v>
          </cell>
          <cell r="R340">
            <v>234.57</v>
          </cell>
        </row>
        <row r="341">
          <cell r="B341">
            <v>1952354565</v>
          </cell>
          <cell r="C341" t="str">
            <v>Triad Care and Rehabilitation Center</v>
          </cell>
          <cell r="D341" t="str">
            <v>707 North Elm Street</v>
          </cell>
          <cell r="E341" t="str">
            <v/>
          </cell>
          <cell r="F341" t="str">
            <v>High Point</v>
          </cell>
          <cell r="G341" t="str">
            <v>NC</v>
          </cell>
          <cell r="H341" t="str">
            <v>27262-3817</v>
          </cell>
          <cell r="I341" t="str">
            <v>(336) 885-0141</v>
          </cell>
          <cell r="J341">
            <v>1.266</v>
          </cell>
          <cell r="K341">
            <v>146.22</v>
          </cell>
          <cell r="L341">
            <v>36.85</v>
          </cell>
          <cell r="M341">
            <v>10.69</v>
          </cell>
          <cell r="N341">
            <v>7.18</v>
          </cell>
          <cell r="O341">
            <v>200.94</v>
          </cell>
          <cell r="P341">
            <v>210.98699999999999</v>
          </cell>
          <cell r="Q341">
            <v>232.0857</v>
          </cell>
          <cell r="R341">
            <v>232.09</v>
          </cell>
        </row>
        <row r="342">
          <cell r="B342">
            <v>1912323635</v>
          </cell>
          <cell r="C342" t="str">
            <v>Trinity Elms</v>
          </cell>
          <cell r="D342" t="str">
            <v>7449 Fair Oaks Dr</v>
          </cell>
          <cell r="F342" t="str">
            <v>Clemmons</v>
          </cell>
          <cell r="G342" t="str">
            <v>NC</v>
          </cell>
          <cell r="H342" t="str">
            <v>27012-9849</v>
          </cell>
          <cell r="I342" t="str">
            <v>336-413-3639</v>
          </cell>
          <cell r="J342">
            <v>1.2566999999999999</v>
          </cell>
          <cell r="K342">
            <v>143.09</v>
          </cell>
          <cell r="L342">
            <v>36.85</v>
          </cell>
          <cell r="M342">
            <v>31.78</v>
          </cell>
          <cell r="N342">
            <v>0</v>
          </cell>
          <cell r="O342">
            <v>211.72</v>
          </cell>
          <cell r="P342">
            <v>222.30600000000001</v>
          </cell>
          <cell r="Q342">
            <v>244.53660000000002</v>
          </cell>
          <cell r="R342">
            <v>244.54</v>
          </cell>
        </row>
        <row r="343">
          <cell r="B343">
            <v>1912902230</v>
          </cell>
          <cell r="C343" t="str">
            <v>Trinity Glen</v>
          </cell>
          <cell r="D343" t="str">
            <v>849 Water Works Rd.</v>
          </cell>
          <cell r="E343" t="str">
            <v/>
          </cell>
          <cell r="F343" t="str">
            <v>Winston Salem</v>
          </cell>
          <cell r="G343" t="str">
            <v>NC</v>
          </cell>
          <cell r="H343" t="str">
            <v>27105-2060</v>
          </cell>
          <cell r="I343" t="str">
            <v>(336) 595-2166</v>
          </cell>
          <cell r="J343">
            <v>1.1295999999999999</v>
          </cell>
          <cell r="K343">
            <v>132.71</v>
          </cell>
          <cell r="L343">
            <v>36.85</v>
          </cell>
          <cell r="M343">
            <v>27.22</v>
          </cell>
          <cell r="N343">
            <v>13.68</v>
          </cell>
          <cell r="O343">
            <v>210.46</v>
          </cell>
          <cell r="P343">
            <v>220.983</v>
          </cell>
          <cell r="Q343">
            <v>243.08130000000003</v>
          </cell>
          <cell r="R343">
            <v>243.08</v>
          </cell>
        </row>
        <row r="344">
          <cell r="B344">
            <v>1194028118</v>
          </cell>
          <cell r="C344" t="str">
            <v>Trinity Grove</v>
          </cell>
          <cell r="D344" t="str">
            <v xml:space="preserve">631 JUNCTION CREEK DRIVE </v>
          </cell>
          <cell r="F344" t="str">
            <v>Wilmington</v>
          </cell>
          <cell r="G344" t="str">
            <v>NC</v>
          </cell>
          <cell r="H344" t="str">
            <v xml:space="preserve">28412-2296 </v>
          </cell>
          <cell r="I344" t="str">
            <v xml:space="preserve">(910) 442-3000 </v>
          </cell>
          <cell r="J344">
            <v>1.1588000000000001</v>
          </cell>
          <cell r="K344">
            <v>135.78</v>
          </cell>
          <cell r="L344">
            <v>36.85</v>
          </cell>
          <cell r="M344">
            <v>28.7</v>
          </cell>
          <cell r="N344">
            <v>13.68</v>
          </cell>
          <cell r="O344">
            <v>215.01</v>
          </cell>
          <cell r="P344">
            <v>225.76050000000001</v>
          </cell>
          <cell r="Q344">
            <v>248.33655000000002</v>
          </cell>
          <cell r="R344">
            <v>248.34</v>
          </cell>
        </row>
        <row r="345">
          <cell r="B345">
            <v>1215931977</v>
          </cell>
          <cell r="C345" t="str">
            <v>Trinity Place</v>
          </cell>
          <cell r="D345" t="str">
            <v>24724 South Business 52</v>
          </cell>
          <cell r="E345" t="str">
            <v/>
          </cell>
          <cell r="F345" t="str">
            <v>Albemarle</v>
          </cell>
          <cell r="G345" t="str">
            <v>NC</v>
          </cell>
          <cell r="H345">
            <v>28001</v>
          </cell>
          <cell r="I345" t="str">
            <v>(704) 982-8191</v>
          </cell>
          <cell r="J345">
            <v>1.0744</v>
          </cell>
          <cell r="K345">
            <v>129.11000000000001</v>
          </cell>
          <cell r="L345">
            <v>36.85</v>
          </cell>
          <cell r="M345">
            <v>27.65</v>
          </cell>
          <cell r="N345">
            <v>13.68</v>
          </cell>
          <cell r="O345">
            <v>207.29</v>
          </cell>
          <cell r="P345">
            <v>217.65450000000001</v>
          </cell>
          <cell r="Q345">
            <v>239.41995000000003</v>
          </cell>
          <cell r="R345">
            <v>239.42</v>
          </cell>
        </row>
        <row r="346">
          <cell r="B346">
            <v>1508864323</v>
          </cell>
          <cell r="C346" t="str">
            <v>Trinity Ridge</v>
          </cell>
          <cell r="D346" t="str">
            <v>2140 Medical Park Drive</v>
          </cell>
          <cell r="E346" t="str">
            <v/>
          </cell>
          <cell r="F346" t="str">
            <v>Hickory</v>
          </cell>
          <cell r="G346" t="str">
            <v>NC</v>
          </cell>
          <cell r="H346" t="str">
            <v>28602-8809</v>
          </cell>
          <cell r="I346" t="str">
            <v>(828) 322-6995</v>
          </cell>
          <cell r="J346">
            <v>1.1558999999999999</v>
          </cell>
          <cell r="K346">
            <v>136.06</v>
          </cell>
          <cell r="L346">
            <v>36.85</v>
          </cell>
          <cell r="M346">
            <v>30.51</v>
          </cell>
          <cell r="N346">
            <v>13.68</v>
          </cell>
          <cell r="O346">
            <v>217.1</v>
          </cell>
          <cell r="P346">
            <v>227.95500000000001</v>
          </cell>
          <cell r="Q346">
            <v>250.75050000000005</v>
          </cell>
          <cell r="R346">
            <v>250.75</v>
          </cell>
        </row>
        <row r="347">
          <cell r="B347">
            <v>1427052067</v>
          </cell>
          <cell r="C347" t="str">
            <v>Trinity Village</v>
          </cell>
          <cell r="D347" t="str">
            <v>1265 21st Street, NE</v>
          </cell>
          <cell r="E347" t="str">
            <v/>
          </cell>
          <cell r="F347" t="str">
            <v>Hickory</v>
          </cell>
          <cell r="G347" t="str">
            <v>NC</v>
          </cell>
          <cell r="H347" t="str">
            <v>28601-2911</v>
          </cell>
          <cell r="I347" t="str">
            <v>(828) 328-2006</v>
          </cell>
          <cell r="J347">
            <v>1.1668000000000001</v>
          </cell>
          <cell r="K347">
            <v>138.12</v>
          </cell>
          <cell r="L347">
            <v>36.85</v>
          </cell>
          <cell r="M347">
            <v>23.64</v>
          </cell>
          <cell r="N347">
            <v>13.68</v>
          </cell>
          <cell r="O347">
            <v>212.29</v>
          </cell>
          <cell r="P347">
            <v>222.90450000000001</v>
          </cell>
          <cell r="Q347">
            <v>245.19495000000003</v>
          </cell>
          <cell r="R347">
            <v>245.19</v>
          </cell>
        </row>
        <row r="348">
          <cell r="B348">
            <v>1669449799</v>
          </cell>
          <cell r="C348" t="str">
            <v>Twin Lakes Community</v>
          </cell>
          <cell r="D348" t="str">
            <v>100 Wade Coble Drive</v>
          </cell>
          <cell r="E348" t="str">
            <v/>
          </cell>
          <cell r="F348" t="str">
            <v>Burlington</v>
          </cell>
          <cell r="G348" t="str">
            <v>NC</v>
          </cell>
          <cell r="H348" t="str">
            <v>27215-9768</v>
          </cell>
          <cell r="I348" t="str">
            <v>(336) 538-1500</v>
          </cell>
          <cell r="J348">
            <v>0.91149999999999998</v>
          </cell>
          <cell r="K348">
            <v>115.88</v>
          </cell>
          <cell r="L348">
            <v>36.85</v>
          </cell>
          <cell r="M348">
            <v>32.619999999999997</v>
          </cell>
          <cell r="N348">
            <v>0</v>
          </cell>
          <cell r="O348">
            <v>185.35</v>
          </cell>
          <cell r="P348">
            <v>194.61750000000001</v>
          </cell>
          <cell r="Q348">
            <v>214.07925000000003</v>
          </cell>
          <cell r="R348">
            <v>214.08</v>
          </cell>
        </row>
        <row r="349">
          <cell r="B349">
            <v>1932368586</v>
          </cell>
          <cell r="C349" t="str">
            <v>Twin Lakes Community Memory Care</v>
          </cell>
          <cell r="D349" t="str">
            <v>3810 Heritage Drive</v>
          </cell>
          <cell r="F349" t="str">
            <v>Burlington</v>
          </cell>
          <cell r="G349" t="str">
            <v>NC</v>
          </cell>
          <cell r="H349" t="str">
            <v>27215-9730</v>
          </cell>
          <cell r="J349">
            <v>0.89500000000000002</v>
          </cell>
          <cell r="K349">
            <v>116.08</v>
          </cell>
          <cell r="L349">
            <v>36.85</v>
          </cell>
          <cell r="M349">
            <v>33.24</v>
          </cell>
          <cell r="N349">
            <v>0</v>
          </cell>
          <cell r="O349">
            <v>186.17</v>
          </cell>
          <cell r="P349">
            <v>195.4785</v>
          </cell>
          <cell r="Q349">
            <v>215.02635000000001</v>
          </cell>
          <cell r="R349">
            <v>215.03</v>
          </cell>
        </row>
        <row r="350">
          <cell r="B350">
            <v>1720088339</v>
          </cell>
          <cell r="C350" t="str">
            <v>UNC Rockingham Rehabilitation &amp; Nursing Care Center</v>
          </cell>
          <cell r="D350" t="str">
            <v>205 E. Kings Highway </v>
          </cell>
          <cell r="F350" t="str">
            <v xml:space="preserve">Eden </v>
          </cell>
          <cell r="G350" t="str">
            <v>NC</v>
          </cell>
          <cell r="H350">
            <v>27288</v>
          </cell>
          <cell r="I350" t="str">
            <v>(336) 623-9711</v>
          </cell>
          <cell r="J350">
            <v>1.0989</v>
          </cell>
          <cell r="K350">
            <v>130.65</v>
          </cell>
          <cell r="L350">
            <v>36.85</v>
          </cell>
          <cell r="M350">
            <v>11.18</v>
          </cell>
          <cell r="N350">
            <v>13.68</v>
          </cell>
          <cell r="O350">
            <v>192.36</v>
          </cell>
          <cell r="P350">
            <v>201.97800000000004</v>
          </cell>
          <cell r="Q350">
            <v>222.17580000000007</v>
          </cell>
          <cell r="R350">
            <v>222.18</v>
          </cell>
        </row>
        <row r="351">
          <cell r="B351">
            <v>1225279755</v>
          </cell>
          <cell r="C351" t="str">
            <v>Universal Health Care Greenville</v>
          </cell>
          <cell r="D351" t="str">
            <v>2578 West 5th Street</v>
          </cell>
          <cell r="E351" t="str">
            <v/>
          </cell>
          <cell r="F351" t="str">
            <v>Greenville</v>
          </cell>
          <cell r="G351" t="str">
            <v>NC</v>
          </cell>
          <cell r="H351" t="str">
            <v>27834-7812</v>
          </cell>
          <cell r="I351" t="str">
            <v>(252) 758-7100</v>
          </cell>
          <cell r="J351">
            <v>1.2878000000000001</v>
          </cell>
          <cell r="K351">
            <v>146.54</v>
          </cell>
          <cell r="L351">
            <v>36.85</v>
          </cell>
          <cell r="M351">
            <v>12.06</v>
          </cell>
          <cell r="N351">
            <v>13.68</v>
          </cell>
          <cell r="O351">
            <v>209.13</v>
          </cell>
          <cell r="P351">
            <v>219.5865</v>
          </cell>
          <cell r="Q351">
            <v>241.54515000000001</v>
          </cell>
          <cell r="R351">
            <v>241.55</v>
          </cell>
        </row>
        <row r="352">
          <cell r="B352">
            <v>1235370750</v>
          </cell>
          <cell r="C352" t="str">
            <v>Universal Health Care Lillington</v>
          </cell>
          <cell r="D352" t="str">
            <v>1995 East Cornelius Harnett Blvd.</v>
          </cell>
          <cell r="F352" t="str">
            <v>Lillington</v>
          </cell>
          <cell r="G352" t="str">
            <v>NC</v>
          </cell>
          <cell r="H352" t="str">
            <v>27546</v>
          </cell>
          <cell r="I352" t="str">
            <v>(910) 893-5141</v>
          </cell>
          <cell r="J352">
            <v>1.3735999999999999</v>
          </cell>
          <cell r="K352">
            <v>150.35</v>
          </cell>
          <cell r="L352">
            <v>36.85</v>
          </cell>
          <cell r="M352">
            <v>22.24</v>
          </cell>
          <cell r="N352">
            <v>13.68</v>
          </cell>
          <cell r="O352">
            <v>223.12</v>
          </cell>
          <cell r="P352">
            <v>234.27600000000001</v>
          </cell>
          <cell r="Q352">
            <v>257.70360000000005</v>
          </cell>
          <cell r="R352">
            <v>257.7</v>
          </cell>
        </row>
        <row r="353">
          <cell r="B353">
            <v>1497996920</v>
          </cell>
          <cell r="C353" t="str">
            <v>Universal Health Care Oxford</v>
          </cell>
          <cell r="D353" t="str">
            <v>500 Prospect Avenue</v>
          </cell>
          <cell r="E353" t="str">
            <v/>
          </cell>
          <cell r="F353" t="str">
            <v>Oxford</v>
          </cell>
          <cell r="G353" t="str">
            <v>NC</v>
          </cell>
          <cell r="H353" t="str">
            <v>27565</v>
          </cell>
          <cell r="I353" t="str">
            <v>(919) 693-1531</v>
          </cell>
          <cell r="J353">
            <v>1.3660000000000001</v>
          </cell>
          <cell r="K353">
            <v>153.52000000000001</v>
          </cell>
          <cell r="L353">
            <v>36.85</v>
          </cell>
          <cell r="M353">
            <v>10.77</v>
          </cell>
          <cell r="N353">
            <v>13.68</v>
          </cell>
          <cell r="O353">
            <v>214.82</v>
          </cell>
          <cell r="P353">
            <v>225.56100000000001</v>
          </cell>
          <cell r="Q353">
            <v>248.11710000000002</v>
          </cell>
          <cell r="R353">
            <v>248.12</v>
          </cell>
        </row>
        <row r="354">
          <cell r="B354">
            <v>1295704997</v>
          </cell>
          <cell r="C354" t="str">
            <v>Universal Healthcare - Blumenthal</v>
          </cell>
          <cell r="D354" t="str">
            <v>3724 Wireless Drive</v>
          </cell>
          <cell r="E354" t="str">
            <v/>
          </cell>
          <cell r="F354" t="str">
            <v>Greensboro</v>
          </cell>
          <cell r="G354" t="str">
            <v>NC</v>
          </cell>
          <cell r="H354">
            <v>27455</v>
          </cell>
          <cell r="I354" t="str">
            <v>(336) 540-9991</v>
          </cell>
          <cell r="J354">
            <v>1.3029999999999999</v>
          </cell>
          <cell r="K354">
            <v>147.28</v>
          </cell>
          <cell r="L354">
            <v>36.85</v>
          </cell>
          <cell r="M354">
            <v>21.08</v>
          </cell>
          <cell r="N354">
            <v>13.68</v>
          </cell>
          <cell r="O354">
            <v>218.89</v>
          </cell>
          <cell r="P354">
            <v>229.83449999999999</v>
          </cell>
          <cell r="Q354">
            <v>252.81795000000002</v>
          </cell>
          <cell r="R354">
            <v>252.82</v>
          </cell>
        </row>
        <row r="355">
          <cell r="B355">
            <v>1629047279</v>
          </cell>
          <cell r="C355" t="str">
            <v>Universal Healthcare - King</v>
          </cell>
          <cell r="D355" t="str">
            <v>115 White Road</v>
          </cell>
          <cell r="E355" t="str">
            <v/>
          </cell>
          <cell r="F355" t="str">
            <v>King</v>
          </cell>
          <cell r="G355" t="str">
            <v>NC</v>
          </cell>
          <cell r="H355" t="str">
            <v>27021</v>
          </cell>
          <cell r="I355" t="str">
            <v>(336) 983-6505</v>
          </cell>
          <cell r="J355">
            <v>1.3185</v>
          </cell>
          <cell r="K355">
            <v>147.74</v>
          </cell>
          <cell r="L355">
            <v>36.85</v>
          </cell>
          <cell r="M355">
            <v>11.65</v>
          </cell>
          <cell r="N355">
            <v>13.68</v>
          </cell>
          <cell r="O355">
            <v>209.92</v>
          </cell>
          <cell r="P355">
            <v>220.416</v>
          </cell>
          <cell r="Q355">
            <v>242.45760000000001</v>
          </cell>
          <cell r="R355">
            <v>242.46</v>
          </cell>
        </row>
        <row r="356">
          <cell r="B356">
            <v>1144299702</v>
          </cell>
          <cell r="C356" t="str">
            <v>Universal Healthcare - North Raleigh</v>
          </cell>
          <cell r="D356" t="str">
            <v>5201 Clarks Fork Drive, NW</v>
          </cell>
          <cell r="E356" t="str">
            <v/>
          </cell>
          <cell r="F356" t="str">
            <v>Raleigh</v>
          </cell>
          <cell r="G356" t="str">
            <v>NC</v>
          </cell>
          <cell r="H356" t="str">
            <v>27616</v>
          </cell>
          <cell r="I356" t="str">
            <v>(919) 872-7035</v>
          </cell>
          <cell r="J356">
            <v>1.3297000000000001</v>
          </cell>
          <cell r="K356">
            <v>150.75</v>
          </cell>
          <cell r="L356">
            <v>36.85</v>
          </cell>
          <cell r="M356">
            <v>17.579999999999998</v>
          </cell>
          <cell r="N356">
            <v>13.68</v>
          </cell>
          <cell r="O356">
            <v>218.86</v>
          </cell>
          <cell r="P356">
            <v>229.80300000000003</v>
          </cell>
          <cell r="Q356">
            <v>252.78330000000005</v>
          </cell>
          <cell r="R356">
            <v>252.78</v>
          </cell>
        </row>
        <row r="357">
          <cell r="B357">
            <v>1437484672</v>
          </cell>
          <cell r="C357" t="str">
            <v>Universal Healthcare / Brunswick Inc.</v>
          </cell>
          <cell r="D357" t="str">
            <v>1070 Old Ocean Highway</v>
          </cell>
          <cell r="F357" t="str">
            <v>Bolivia</v>
          </cell>
          <cell r="G357" t="str">
            <v>NC</v>
          </cell>
          <cell r="H357" t="str">
            <v>28422-8585</v>
          </cell>
          <cell r="I357" t="str">
            <v>828-464-1817</v>
          </cell>
          <cell r="J357">
            <v>1.3522000000000001</v>
          </cell>
          <cell r="K357">
            <v>150.22</v>
          </cell>
          <cell r="L357">
            <v>36.85</v>
          </cell>
          <cell r="M357">
            <v>20.03</v>
          </cell>
          <cell r="N357">
            <v>13.68</v>
          </cell>
          <cell r="O357">
            <v>220.78</v>
          </cell>
          <cell r="P357">
            <v>231.81900000000002</v>
          </cell>
          <cell r="Q357">
            <v>255.00090000000003</v>
          </cell>
          <cell r="R357">
            <v>255</v>
          </cell>
        </row>
        <row r="358">
          <cell r="B358">
            <v>1942279609</v>
          </cell>
          <cell r="C358" t="str">
            <v>Universal Healthcare And Rehabilitation</v>
          </cell>
          <cell r="D358" t="str">
            <v>430 Brookwood Avenue, NE</v>
          </cell>
          <cell r="E358" t="str">
            <v/>
          </cell>
          <cell r="F358" t="str">
            <v>Concord</v>
          </cell>
          <cell r="G358" t="str">
            <v>NC</v>
          </cell>
          <cell r="H358" t="str">
            <v>28026-0748</v>
          </cell>
          <cell r="I358" t="str">
            <v>(704) 788-4115</v>
          </cell>
          <cell r="J358">
            <v>1.3472999999999999</v>
          </cell>
          <cell r="K358">
            <v>149.16</v>
          </cell>
          <cell r="L358">
            <v>36.85</v>
          </cell>
          <cell r="M358">
            <v>8.2100000000000009</v>
          </cell>
          <cell r="N358">
            <v>13.68</v>
          </cell>
          <cell r="O358">
            <v>207.9</v>
          </cell>
          <cell r="P358">
            <v>218.29500000000002</v>
          </cell>
          <cell r="Q358">
            <v>240.12450000000004</v>
          </cell>
          <cell r="R358">
            <v>240.12</v>
          </cell>
        </row>
        <row r="359">
          <cell r="B359">
            <v>1114996758</v>
          </cell>
          <cell r="C359" t="str">
            <v>Universal Healthcare Of Fletcher</v>
          </cell>
          <cell r="D359" t="str">
            <v>86 Old Airport Road</v>
          </cell>
          <cell r="E359" t="str">
            <v/>
          </cell>
          <cell r="F359" t="str">
            <v>Fletcher</v>
          </cell>
          <cell r="G359" t="str">
            <v>NC</v>
          </cell>
          <cell r="H359" t="str">
            <v>28732</v>
          </cell>
          <cell r="I359" t="str">
            <v>(828) 654-9060</v>
          </cell>
          <cell r="J359">
            <v>1.3140000000000001</v>
          </cell>
          <cell r="K359">
            <v>147.13999999999999</v>
          </cell>
          <cell r="L359">
            <v>36.85</v>
          </cell>
          <cell r="M359">
            <v>16.690000000000001</v>
          </cell>
          <cell r="N359">
            <v>13.68</v>
          </cell>
          <cell r="O359">
            <v>214.36</v>
          </cell>
          <cell r="P359">
            <v>225.07800000000003</v>
          </cell>
          <cell r="Q359">
            <v>247.58580000000006</v>
          </cell>
          <cell r="R359">
            <v>247.59</v>
          </cell>
        </row>
        <row r="360">
          <cell r="B360">
            <v>1902875578</v>
          </cell>
          <cell r="C360" t="str">
            <v>Universal Healthcare Of Ramseur</v>
          </cell>
          <cell r="D360" t="str">
            <v>7166 Jordan Road</v>
          </cell>
          <cell r="E360" t="str">
            <v/>
          </cell>
          <cell r="F360" t="str">
            <v>Ramseur</v>
          </cell>
          <cell r="G360" t="str">
            <v>NC</v>
          </cell>
          <cell r="H360" t="str">
            <v>27316</v>
          </cell>
          <cell r="I360" t="str">
            <v>(336) 824-8828</v>
          </cell>
          <cell r="J360">
            <v>1.3788</v>
          </cell>
          <cell r="K360">
            <v>152.61000000000001</v>
          </cell>
          <cell r="L360">
            <v>36.85</v>
          </cell>
          <cell r="M360">
            <v>15.63</v>
          </cell>
          <cell r="N360">
            <v>13.68</v>
          </cell>
          <cell r="O360">
            <v>218.77</v>
          </cell>
          <cell r="P360">
            <v>229.70850000000002</v>
          </cell>
          <cell r="Q360">
            <v>252.67935000000003</v>
          </cell>
          <cell r="R360">
            <v>252.68</v>
          </cell>
        </row>
        <row r="361">
          <cell r="B361">
            <v>1588805014</v>
          </cell>
          <cell r="C361" t="str">
            <v>Universal Healthcare/Fuquay-Varina</v>
          </cell>
          <cell r="D361" t="str">
            <v>410 S Judd Pkwy SE</v>
          </cell>
          <cell r="F361" t="str">
            <v>Fuquay-Varina</v>
          </cell>
          <cell r="G361" t="str">
            <v>NC</v>
          </cell>
          <cell r="H361" t="str">
            <v>27526-6953</v>
          </cell>
          <cell r="I361" t="str">
            <v>(919) 577-0421</v>
          </cell>
          <cell r="J361">
            <v>1.3412999999999999</v>
          </cell>
          <cell r="K361">
            <v>149.4</v>
          </cell>
          <cell r="L361">
            <v>36.85</v>
          </cell>
          <cell r="M361">
            <v>26.32</v>
          </cell>
          <cell r="N361">
            <v>13.68</v>
          </cell>
          <cell r="O361">
            <v>226.25</v>
          </cell>
          <cell r="P361">
            <v>237.5625</v>
          </cell>
          <cell r="Q361">
            <v>261.31875000000002</v>
          </cell>
          <cell r="R361">
            <v>261.32</v>
          </cell>
        </row>
        <row r="362">
          <cell r="B362">
            <v>1669408969</v>
          </cell>
          <cell r="C362" t="str">
            <v>University Place Nursing and Rehabiliation Center</v>
          </cell>
          <cell r="D362" t="str">
            <v>P.O. Box 561869</v>
          </cell>
          <cell r="E362" t="str">
            <v/>
          </cell>
          <cell r="F362" t="str">
            <v>Charlotte</v>
          </cell>
          <cell r="G362" t="str">
            <v>NC</v>
          </cell>
          <cell r="H362" t="str">
            <v>28256-1869</v>
          </cell>
          <cell r="I362" t="str">
            <v>(704) 549-0807</v>
          </cell>
          <cell r="J362">
            <v>1.0376000000000001</v>
          </cell>
          <cell r="K362">
            <v>125.85</v>
          </cell>
          <cell r="L362">
            <v>36.85</v>
          </cell>
          <cell r="M362">
            <v>18.86</v>
          </cell>
          <cell r="N362">
            <v>7.18</v>
          </cell>
          <cell r="O362">
            <v>188.74</v>
          </cell>
          <cell r="P362">
            <v>198.17700000000002</v>
          </cell>
          <cell r="Q362">
            <v>217.99470000000005</v>
          </cell>
          <cell r="R362">
            <v>217.99</v>
          </cell>
        </row>
        <row r="363">
          <cell r="B363">
            <v>1689640583</v>
          </cell>
          <cell r="C363" t="str">
            <v>Valley Nursing Center</v>
          </cell>
          <cell r="D363" t="str">
            <v>581 NC Hwy 16 S</v>
          </cell>
          <cell r="E363" t="str">
            <v/>
          </cell>
          <cell r="F363" t="str">
            <v>Taylorsville</v>
          </cell>
          <cell r="G363" t="str">
            <v>NC</v>
          </cell>
          <cell r="H363" t="str">
            <v>28681-9986</v>
          </cell>
          <cell r="I363" t="str">
            <v>(828) 632-8146</v>
          </cell>
          <cell r="J363">
            <v>1.3891</v>
          </cell>
          <cell r="K363">
            <v>153.61000000000001</v>
          </cell>
          <cell r="L363">
            <v>36.85</v>
          </cell>
          <cell r="M363">
            <v>11.47</v>
          </cell>
          <cell r="N363">
            <v>13.68</v>
          </cell>
          <cell r="O363">
            <v>215.61</v>
          </cell>
          <cell r="P363">
            <v>226.39050000000003</v>
          </cell>
          <cell r="Q363">
            <v>249.02955000000006</v>
          </cell>
          <cell r="R363">
            <v>249.03</v>
          </cell>
        </row>
        <row r="364">
          <cell r="B364">
            <v>1831125285</v>
          </cell>
          <cell r="C364" t="str">
            <v>Valley View Care &amp; Rehab Center</v>
          </cell>
          <cell r="D364" t="str">
            <v>551 Kent Street</v>
          </cell>
          <cell r="E364" t="str">
            <v/>
          </cell>
          <cell r="F364" t="str">
            <v>Andrews</v>
          </cell>
          <cell r="G364" t="str">
            <v>NC</v>
          </cell>
          <cell r="H364" t="str">
            <v>28901-9772</v>
          </cell>
          <cell r="I364" t="str">
            <v>(828) 321-3075</v>
          </cell>
          <cell r="J364">
            <v>1.1405000000000001</v>
          </cell>
          <cell r="K364">
            <v>133.97999999999999</v>
          </cell>
          <cell r="L364">
            <v>36.85</v>
          </cell>
          <cell r="M364">
            <v>12.41</v>
          </cell>
          <cell r="N364">
            <v>13.68</v>
          </cell>
          <cell r="O364">
            <v>196.92</v>
          </cell>
          <cell r="P364">
            <v>206.76599999999999</v>
          </cell>
          <cell r="Q364">
            <v>227.4426</v>
          </cell>
          <cell r="R364">
            <v>227.44</v>
          </cell>
        </row>
        <row r="365">
          <cell r="B365">
            <v>1871063214</v>
          </cell>
          <cell r="C365" t="str">
            <v>Vero Health &amp; Rehab of Sylva</v>
          </cell>
          <cell r="D365" t="str">
            <v>417 Mountain Trace Road </v>
          </cell>
          <cell r="F365" t="str">
            <v>Sylva</v>
          </cell>
          <cell r="G365" t="str">
            <v>NC</v>
          </cell>
          <cell r="H365">
            <v>28779</v>
          </cell>
          <cell r="I365" t="str">
            <v>(828) 586-7185</v>
          </cell>
          <cell r="J365">
            <v>1.0232000000000001</v>
          </cell>
          <cell r="K365">
            <v>124.94</v>
          </cell>
          <cell r="L365">
            <v>36.85</v>
          </cell>
          <cell r="M365">
            <v>14.39</v>
          </cell>
          <cell r="N365">
            <v>13.68</v>
          </cell>
          <cell r="O365">
            <v>189.86</v>
          </cell>
          <cell r="P365">
            <v>199.35300000000001</v>
          </cell>
          <cell r="Q365">
            <v>219.28830000000002</v>
          </cell>
          <cell r="R365">
            <v>219.29</v>
          </cell>
        </row>
        <row r="366">
          <cell r="B366">
            <v>1629515499</v>
          </cell>
          <cell r="C366" t="str">
            <v>Village Care Of King</v>
          </cell>
          <cell r="D366" t="str">
            <v>440 Ingram Road</v>
          </cell>
          <cell r="E366" t="str">
            <v>P O Box 1750</v>
          </cell>
          <cell r="F366" t="str">
            <v>King</v>
          </cell>
          <cell r="G366" t="str">
            <v>NC</v>
          </cell>
          <cell r="H366" t="str">
            <v>27021-1750</v>
          </cell>
          <cell r="I366" t="str">
            <v>(336) 983-4900</v>
          </cell>
          <cell r="J366">
            <v>1.1479999999999999</v>
          </cell>
          <cell r="K366">
            <v>134.9</v>
          </cell>
          <cell r="L366">
            <v>36.85</v>
          </cell>
          <cell r="M366">
            <v>15.61</v>
          </cell>
          <cell r="N366">
            <v>13.68</v>
          </cell>
          <cell r="O366">
            <v>201.04</v>
          </cell>
          <cell r="P366">
            <v>211.09200000000001</v>
          </cell>
          <cell r="Q366">
            <v>232.20120000000003</v>
          </cell>
          <cell r="R366">
            <v>232.2</v>
          </cell>
        </row>
        <row r="367">
          <cell r="B367">
            <v>1134660103</v>
          </cell>
          <cell r="C367" t="str">
            <v>Village Green Health and Rehabilitation</v>
          </cell>
          <cell r="D367" t="str">
            <v>1601 Purdue Drive</v>
          </cell>
          <cell r="F367" t="str">
            <v>Fayetteville</v>
          </cell>
          <cell r="G367" t="str">
            <v>NC</v>
          </cell>
          <cell r="H367" t="str">
            <v>28304-3674</v>
          </cell>
          <cell r="I367" t="str">
            <v>(910) 483-7666</v>
          </cell>
          <cell r="J367">
            <v>1.417</v>
          </cell>
          <cell r="K367">
            <v>157.94999999999999</v>
          </cell>
          <cell r="L367">
            <v>36.85</v>
          </cell>
          <cell r="M367">
            <v>21.31</v>
          </cell>
          <cell r="N367">
            <v>13.68</v>
          </cell>
          <cell r="O367">
            <v>229.79</v>
          </cell>
          <cell r="P367">
            <v>241.27950000000001</v>
          </cell>
          <cell r="Q367">
            <v>265.40745000000004</v>
          </cell>
          <cell r="R367">
            <v>265.41000000000003</v>
          </cell>
        </row>
        <row r="368">
          <cell r="B368">
            <v>1447736087</v>
          </cell>
          <cell r="C368" t="str">
            <v>Wadesboro Health &amp; Rehab Center</v>
          </cell>
          <cell r="D368" t="str">
            <v>2051 Country Club Road</v>
          </cell>
          <cell r="E368" t="str">
            <v/>
          </cell>
          <cell r="F368" t="str">
            <v>Wadesboro</v>
          </cell>
          <cell r="G368" t="str">
            <v>NC</v>
          </cell>
          <cell r="H368" t="str">
            <v>28170-3204</v>
          </cell>
          <cell r="I368" t="str">
            <v>(704) 694-4106</v>
          </cell>
          <cell r="J368">
            <v>1.2645</v>
          </cell>
          <cell r="K368">
            <v>140.55000000000001</v>
          </cell>
          <cell r="L368">
            <v>36.85</v>
          </cell>
          <cell r="M368">
            <v>8.7100000000000009</v>
          </cell>
          <cell r="N368">
            <v>13.68</v>
          </cell>
          <cell r="O368">
            <v>199.79</v>
          </cell>
          <cell r="P368">
            <v>209.77950000000001</v>
          </cell>
          <cell r="Q368">
            <v>230.75745000000003</v>
          </cell>
          <cell r="R368">
            <v>230.76</v>
          </cell>
        </row>
        <row r="369">
          <cell r="B369">
            <v>1659319366</v>
          </cell>
          <cell r="C369" t="str">
            <v>Walnut Cove Healthcare Center</v>
          </cell>
          <cell r="D369" t="str">
            <v>511 Windmill Street</v>
          </cell>
          <cell r="F369" t="str">
            <v>Walnut Cove</v>
          </cell>
          <cell r="G369" t="str">
            <v>NC</v>
          </cell>
          <cell r="H369" t="str">
            <v>27052-0158</v>
          </cell>
          <cell r="I369" t="str">
            <v>(336) 591-4353</v>
          </cell>
          <cell r="J369">
            <v>1.2602</v>
          </cell>
          <cell r="K369">
            <v>144.27000000000001</v>
          </cell>
          <cell r="L369">
            <v>36.85</v>
          </cell>
          <cell r="M369">
            <v>7.98</v>
          </cell>
          <cell r="N369">
            <v>13.68</v>
          </cell>
          <cell r="O369">
            <v>202.78</v>
          </cell>
          <cell r="P369">
            <v>212.91900000000001</v>
          </cell>
          <cell r="Q369">
            <v>234.21090000000004</v>
          </cell>
          <cell r="R369">
            <v>234.21</v>
          </cell>
        </row>
        <row r="370">
          <cell r="B370">
            <v>1972050276</v>
          </cell>
          <cell r="C370" t="str">
            <v>Warren Hills Nursing Center</v>
          </cell>
          <cell r="D370" t="str">
            <v>PO Box 618</v>
          </cell>
          <cell r="E370" t="str">
            <v/>
          </cell>
          <cell r="F370" t="str">
            <v>Warrenton</v>
          </cell>
          <cell r="G370" t="str">
            <v>NC</v>
          </cell>
          <cell r="H370" t="str">
            <v>27589-0618</v>
          </cell>
          <cell r="I370" t="str">
            <v>(252) 257-2011</v>
          </cell>
          <cell r="J370">
            <v>1.1307</v>
          </cell>
          <cell r="K370">
            <v>133.38999999999999</v>
          </cell>
          <cell r="L370">
            <v>36.85</v>
          </cell>
          <cell r="M370">
            <v>8.15</v>
          </cell>
          <cell r="N370">
            <v>13.68</v>
          </cell>
          <cell r="O370">
            <v>192.07</v>
          </cell>
          <cell r="P370">
            <v>201.67349999999999</v>
          </cell>
          <cell r="Q370">
            <v>221.84085000000002</v>
          </cell>
          <cell r="R370">
            <v>221.84</v>
          </cell>
        </row>
        <row r="371">
          <cell r="B371">
            <v>1023386190</v>
          </cell>
          <cell r="C371" t="str">
            <v>Warsaw Health and Rehab</v>
          </cell>
          <cell r="D371" t="str">
            <v>214 Lanefield Rd.</v>
          </cell>
          <cell r="E371" t="str">
            <v/>
          </cell>
          <cell r="F371" t="str">
            <v>Warsaw</v>
          </cell>
          <cell r="G371" t="str">
            <v>NC</v>
          </cell>
          <cell r="H371">
            <v>28398</v>
          </cell>
          <cell r="I371" t="str">
            <v>(910) 293-3144</v>
          </cell>
          <cell r="J371">
            <v>1.2235</v>
          </cell>
          <cell r="K371">
            <v>139.72</v>
          </cell>
          <cell r="L371">
            <v>36.85</v>
          </cell>
          <cell r="M371">
            <v>11.15</v>
          </cell>
          <cell r="N371">
            <v>13.68</v>
          </cell>
          <cell r="O371">
            <v>201.4</v>
          </cell>
          <cell r="P371">
            <v>211.47000000000003</v>
          </cell>
          <cell r="Q371">
            <v>232.61700000000005</v>
          </cell>
          <cell r="R371">
            <v>232.62</v>
          </cell>
        </row>
        <row r="372">
          <cell r="B372">
            <v>1154369841</v>
          </cell>
          <cell r="C372" t="str">
            <v>Wellington Nursing and Rehab Center</v>
          </cell>
          <cell r="D372" t="str">
            <v>1000 Tandal Place</v>
          </cell>
          <cell r="E372" t="str">
            <v/>
          </cell>
          <cell r="F372" t="str">
            <v>Knightdale</v>
          </cell>
          <cell r="G372" t="str">
            <v>NC</v>
          </cell>
          <cell r="H372" t="str">
            <v>27545-9293</v>
          </cell>
          <cell r="I372" t="str">
            <v>(919) 266-7744</v>
          </cell>
          <cell r="J372">
            <v>1.2121</v>
          </cell>
          <cell r="K372">
            <v>141.35</v>
          </cell>
          <cell r="L372">
            <v>36.85</v>
          </cell>
          <cell r="M372">
            <v>14.16</v>
          </cell>
          <cell r="N372">
            <v>13.68</v>
          </cell>
          <cell r="O372">
            <v>206.04</v>
          </cell>
          <cell r="P372">
            <v>216.34200000000001</v>
          </cell>
          <cell r="Q372">
            <v>237.97620000000003</v>
          </cell>
          <cell r="R372">
            <v>237.98</v>
          </cell>
        </row>
        <row r="373">
          <cell r="B373">
            <v>1639153919</v>
          </cell>
          <cell r="C373" t="str">
            <v>Wesley Pines</v>
          </cell>
          <cell r="D373" t="str">
            <v>1000 Wesley Pines Road</v>
          </cell>
          <cell r="E373" t="str">
            <v/>
          </cell>
          <cell r="F373" t="str">
            <v>Lumberton</v>
          </cell>
          <cell r="G373" t="str">
            <v>NC</v>
          </cell>
          <cell r="H373" t="str">
            <v>28358-2148</v>
          </cell>
          <cell r="I373" t="str">
            <v>(910) 738-9691</v>
          </cell>
          <cell r="J373">
            <v>1.08</v>
          </cell>
          <cell r="K373">
            <v>128.04</v>
          </cell>
          <cell r="L373">
            <v>36.85</v>
          </cell>
          <cell r="M373">
            <v>20.75</v>
          </cell>
          <cell r="N373">
            <v>0</v>
          </cell>
          <cell r="O373">
            <v>185.64</v>
          </cell>
          <cell r="P373">
            <v>194.922</v>
          </cell>
          <cell r="Q373">
            <v>214.41420000000002</v>
          </cell>
          <cell r="R373">
            <v>214.41</v>
          </cell>
        </row>
        <row r="374">
          <cell r="B374">
            <v>1043314602</v>
          </cell>
          <cell r="C374" t="str">
            <v>Westchester Manor At Providence Place</v>
          </cell>
          <cell r="D374" t="str">
            <v>1795  Westchester Drive</v>
          </cell>
          <cell r="E374" t="str">
            <v/>
          </cell>
          <cell r="F374" t="str">
            <v>High Point</v>
          </cell>
          <cell r="G374" t="str">
            <v>NC</v>
          </cell>
          <cell r="H374" t="str">
            <v>27262</v>
          </cell>
          <cell r="I374" t="str">
            <v>(336) 884-2222</v>
          </cell>
          <cell r="J374">
            <v>1.3731</v>
          </cell>
          <cell r="K374">
            <v>154.35</v>
          </cell>
          <cell r="L374">
            <v>36.85</v>
          </cell>
          <cell r="M374">
            <v>22.52</v>
          </cell>
          <cell r="N374">
            <v>13.68</v>
          </cell>
          <cell r="O374">
            <v>227.4</v>
          </cell>
          <cell r="P374">
            <v>238.77</v>
          </cell>
          <cell r="Q374">
            <v>262.64700000000005</v>
          </cell>
          <cell r="R374">
            <v>262.64999999999998</v>
          </cell>
        </row>
        <row r="375">
          <cell r="B375">
            <v>1891740544</v>
          </cell>
          <cell r="C375" t="str">
            <v>Westfield Rehabilitation and Health Center</v>
          </cell>
          <cell r="D375" t="str">
            <v>3100 Tramway Rd</v>
          </cell>
          <cell r="F375" t="str">
            <v>Sanford</v>
          </cell>
          <cell r="G375" t="str">
            <v>NC</v>
          </cell>
          <cell r="H375">
            <v>27332</v>
          </cell>
          <cell r="I375" t="str">
            <v>(919) 775-5400</v>
          </cell>
          <cell r="J375">
            <v>1.1485000000000001</v>
          </cell>
          <cell r="K375">
            <v>134.06</v>
          </cell>
          <cell r="L375">
            <v>36.85</v>
          </cell>
          <cell r="M375">
            <v>26.36</v>
          </cell>
          <cell r="N375">
            <v>13.68</v>
          </cell>
          <cell r="O375">
            <v>210.95</v>
          </cell>
          <cell r="P375">
            <v>221.4975</v>
          </cell>
          <cell r="Q375">
            <v>243.64725000000001</v>
          </cell>
          <cell r="R375">
            <v>243.65</v>
          </cell>
        </row>
        <row r="376">
          <cell r="B376">
            <v>1700821865</v>
          </cell>
          <cell r="C376" t="str">
            <v>Westwood Health &amp; Rehab Center</v>
          </cell>
          <cell r="D376" t="str">
            <v>625 Ashland Drive</v>
          </cell>
          <cell r="E376" t="str">
            <v/>
          </cell>
          <cell r="F376" t="str">
            <v>Archdale</v>
          </cell>
          <cell r="G376" t="str">
            <v>NC</v>
          </cell>
          <cell r="H376" t="str">
            <v>27263-2943</v>
          </cell>
          <cell r="I376" t="str">
            <v>(336) 434-2902</v>
          </cell>
          <cell r="J376">
            <v>1.2613000000000001</v>
          </cell>
          <cell r="K376">
            <v>144.25</v>
          </cell>
          <cell r="L376">
            <v>36.85</v>
          </cell>
          <cell r="M376">
            <v>14.47</v>
          </cell>
          <cell r="N376">
            <v>13.68</v>
          </cell>
          <cell r="O376">
            <v>209.25</v>
          </cell>
          <cell r="P376">
            <v>219.71250000000001</v>
          </cell>
          <cell r="Q376">
            <v>241.68375000000003</v>
          </cell>
          <cell r="R376">
            <v>241.68</v>
          </cell>
        </row>
        <row r="377">
          <cell r="B377">
            <v>1184650541</v>
          </cell>
          <cell r="C377" t="str">
            <v>Westwood Hills Nursing and Rehabilitation Center</v>
          </cell>
          <cell r="D377" t="str">
            <v>1016 Fletcher Street</v>
          </cell>
          <cell r="E377" t="str">
            <v/>
          </cell>
          <cell r="F377" t="str">
            <v>Wilkesboro</v>
          </cell>
          <cell r="G377" t="str">
            <v>NC</v>
          </cell>
          <cell r="H377" t="str">
            <v>28697-9473</v>
          </cell>
          <cell r="I377" t="str">
            <v>(336) 667-9261</v>
          </cell>
          <cell r="J377">
            <v>1.2948999999999999</v>
          </cell>
          <cell r="K377">
            <v>144.59</v>
          </cell>
          <cell r="L377">
            <v>36.85</v>
          </cell>
          <cell r="M377">
            <v>10.74</v>
          </cell>
          <cell r="N377">
            <v>7.18</v>
          </cell>
          <cell r="O377">
            <v>199.36</v>
          </cell>
          <cell r="P377">
            <v>209.32800000000003</v>
          </cell>
          <cell r="Q377">
            <v>230.26080000000005</v>
          </cell>
          <cell r="R377">
            <v>230.26</v>
          </cell>
        </row>
        <row r="378">
          <cell r="B378">
            <v>1902853781</v>
          </cell>
          <cell r="C378" t="str">
            <v>Whispering Pines Nursing Home</v>
          </cell>
          <cell r="D378" t="str">
            <v>523 Country Club Drive</v>
          </cell>
          <cell r="E378" t="str">
            <v/>
          </cell>
          <cell r="F378" t="str">
            <v>Fayetteville</v>
          </cell>
          <cell r="G378" t="str">
            <v>NC</v>
          </cell>
          <cell r="H378" t="str">
            <v>28301-7613</v>
          </cell>
          <cell r="I378" t="str">
            <v>(910) 488-0711</v>
          </cell>
          <cell r="J378">
            <v>1.3415999999999999</v>
          </cell>
          <cell r="K378">
            <v>149.69</v>
          </cell>
          <cell r="L378">
            <v>36.85</v>
          </cell>
          <cell r="M378">
            <v>27.78</v>
          </cell>
          <cell r="N378">
            <v>13.68</v>
          </cell>
          <cell r="O378">
            <v>228</v>
          </cell>
          <cell r="P378">
            <v>239.4</v>
          </cell>
          <cell r="Q378">
            <v>263.34000000000003</v>
          </cell>
          <cell r="R378">
            <v>263.33999999999997</v>
          </cell>
        </row>
        <row r="379">
          <cell r="B379">
            <v>1235264219</v>
          </cell>
          <cell r="C379" t="str">
            <v>White Oak Manor Burlington Inc</v>
          </cell>
          <cell r="D379" t="str">
            <v>323 Baldwin Road</v>
          </cell>
          <cell r="E379" t="str">
            <v>P O Box 3427</v>
          </cell>
          <cell r="F379" t="str">
            <v>Burlington</v>
          </cell>
          <cell r="G379" t="str">
            <v>NC</v>
          </cell>
          <cell r="H379" t="str">
            <v>27217</v>
          </cell>
          <cell r="I379" t="str">
            <v>(336) 229-5571</v>
          </cell>
          <cell r="J379">
            <v>1.2919</v>
          </cell>
          <cell r="K379">
            <v>149.13999999999999</v>
          </cell>
          <cell r="L379">
            <v>36.85</v>
          </cell>
          <cell r="M379">
            <v>15.81</v>
          </cell>
          <cell r="N379">
            <v>0</v>
          </cell>
          <cell r="O379">
            <v>201.8</v>
          </cell>
          <cell r="P379">
            <v>211.89000000000001</v>
          </cell>
          <cell r="Q379">
            <v>233.07900000000004</v>
          </cell>
          <cell r="R379">
            <v>233.08</v>
          </cell>
        </row>
        <row r="380">
          <cell r="B380">
            <v>1366577355</v>
          </cell>
          <cell r="C380" t="str">
            <v>White Oak Manor Charlotte Inc</v>
          </cell>
          <cell r="D380" t="str">
            <v>4009 Craig Avenue</v>
          </cell>
          <cell r="E380" t="str">
            <v/>
          </cell>
          <cell r="F380" t="str">
            <v>Charlotte</v>
          </cell>
          <cell r="G380" t="str">
            <v>NC</v>
          </cell>
          <cell r="H380" t="str">
            <v>28211</v>
          </cell>
          <cell r="I380" t="str">
            <v>(704) 365-2620</v>
          </cell>
          <cell r="J380">
            <v>1.0739000000000001</v>
          </cell>
          <cell r="K380">
            <v>129.38</v>
          </cell>
          <cell r="L380">
            <v>36.85</v>
          </cell>
          <cell r="M380">
            <v>16.98</v>
          </cell>
          <cell r="N380">
            <v>0</v>
          </cell>
          <cell r="O380">
            <v>183.21</v>
          </cell>
          <cell r="P380">
            <v>192.37050000000002</v>
          </cell>
          <cell r="Q380">
            <v>211.60755000000003</v>
          </cell>
          <cell r="R380">
            <v>211.61</v>
          </cell>
        </row>
        <row r="381">
          <cell r="B381">
            <v>1033244090</v>
          </cell>
          <cell r="C381" t="str">
            <v>White Oak Manor Kings Mountain Inc</v>
          </cell>
          <cell r="D381" t="str">
            <v>716 Sipes Street</v>
          </cell>
          <cell r="E381" t="str">
            <v>P O Box 578</v>
          </cell>
          <cell r="F381" t="str">
            <v>Kings Mountain</v>
          </cell>
          <cell r="G381" t="str">
            <v>NC</v>
          </cell>
          <cell r="H381" t="str">
            <v>28086-0578</v>
          </cell>
          <cell r="I381" t="str">
            <v>(704) 739-8132</v>
          </cell>
          <cell r="J381">
            <v>1.1488</v>
          </cell>
          <cell r="K381">
            <v>135.77000000000001</v>
          </cell>
          <cell r="L381">
            <v>36.85</v>
          </cell>
          <cell r="M381">
            <v>13.62</v>
          </cell>
          <cell r="N381">
            <v>13.68</v>
          </cell>
          <cell r="O381">
            <v>199.92</v>
          </cell>
          <cell r="P381">
            <v>209.916</v>
          </cell>
          <cell r="Q381">
            <v>230.9076</v>
          </cell>
          <cell r="R381">
            <v>230.91</v>
          </cell>
        </row>
        <row r="382">
          <cell r="B382">
            <v>1770618720</v>
          </cell>
          <cell r="C382" t="str">
            <v>White Oak Manor Shelby Inc</v>
          </cell>
          <cell r="D382" t="str">
            <v>401 North Morgan Street</v>
          </cell>
          <cell r="E382" t="str">
            <v>P O Box 790</v>
          </cell>
          <cell r="F382" t="str">
            <v>Shelby</v>
          </cell>
          <cell r="G382" t="str">
            <v>NC</v>
          </cell>
          <cell r="H382" t="str">
            <v>28150-4434</v>
          </cell>
          <cell r="I382" t="str">
            <v>(704) 482-7326</v>
          </cell>
          <cell r="J382">
            <v>1.2421</v>
          </cell>
          <cell r="K382">
            <v>144.18</v>
          </cell>
          <cell r="L382">
            <v>36.85</v>
          </cell>
          <cell r="M382">
            <v>23.56</v>
          </cell>
          <cell r="N382">
            <v>13.68</v>
          </cell>
          <cell r="O382">
            <v>218.27</v>
          </cell>
          <cell r="P382">
            <v>229.18350000000001</v>
          </cell>
          <cell r="Q382">
            <v>252.10185000000004</v>
          </cell>
          <cell r="R382">
            <v>252.1</v>
          </cell>
        </row>
        <row r="383">
          <cell r="B383">
            <v>1356476311</v>
          </cell>
          <cell r="C383" t="str">
            <v>White Oak Manor Tryon Inc</v>
          </cell>
          <cell r="D383" t="str">
            <v>70 Oak Street</v>
          </cell>
          <cell r="E383" t="str">
            <v>P.O. Box 1535</v>
          </cell>
          <cell r="F383" t="str">
            <v>Tryon</v>
          </cell>
          <cell r="G383" t="str">
            <v>NC</v>
          </cell>
          <cell r="H383" t="str">
            <v>28782-1535</v>
          </cell>
          <cell r="I383" t="str">
            <v>(828) 859-9161</v>
          </cell>
          <cell r="J383">
            <v>1.1318999999999999</v>
          </cell>
          <cell r="K383">
            <v>133.4</v>
          </cell>
          <cell r="L383">
            <v>36.85</v>
          </cell>
          <cell r="M383">
            <v>22.55</v>
          </cell>
          <cell r="N383">
            <v>0</v>
          </cell>
          <cell r="O383">
            <v>192.8</v>
          </cell>
          <cell r="P383">
            <v>202.44000000000003</v>
          </cell>
          <cell r="Q383">
            <v>222.68400000000005</v>
          </cell>
          <cell r="R383">
            <v>222.68</v>
          </cell>
        </row>
        <row r="384">
          <cell r="B384">
            <v>1124342241</v>
          </cell>
          <cell r="C384" t="str">
            <v>White Oak of Waxhaw</v>
          </cell>
          <cell r="D384" t="str">
            <v>700 Howie Mine Rd</v>
          </cell>
          <cell r="F384" t="str">
            <v>Waxhaw</v>
          </cell>
          <cell r="G384" t="str">
            <v>NC</v>
          </cell>
          <cell r="H384" t="str">
            <v>28173-9715</v>
          </cell>
          <cell r="I384" t="str">
            <v>(864) 327-1162</v>
          </cell>
          <cell r="J384">
            <v>1.2277</v>
          </cell>
          <cell r="K384">
            <v>140.91999999999999</v>
          </cell>
          <cell r="L384">
            <v>36.85</v>
          </cell>
          <cell r="M384">
            <v>29.24</v>
          </cell>
          <cell r="N384">
            <v>13.68</v>
          </cell>
          <cell r="O384">
            <v>220.69</v>
          </cell>
          <cell r="P384">
            <v>231.72450000000001</v>
          </cell>
          <cell r="Q384">
            <v>254.89695000000003</v>
          </cell>
          <cell r="R384">
            <v>254.9</v>
          </cell>
        </row>
        <row r="385">
          <cell r="B385">
            <v>1548230188</v>
          </cell>
          <cell r="C385" t="str">
            <v>WhiteStone:  A Masonic and Eastern Star Community</v>
          </cell>
          <cell r="D385" t="str">
            <v>700 South Holden Road</v>
          </cell>
          <cell r="F385" t="str">
            <v>Greensboro</v>
          </cell>
          <cell r="G385" t="str">
            <v>NC</v>
          </cell>
          <cell r="H385">
            <v>27407</v>
          </cell>
          <cell r="I385" t="str">
            <v>(336) 299-0031</v>
          </cell>
          <cell r="J385">
            <v>0.91749999999999998</v>
          </cell>
          <cell r="K385">
            <v>115.52</v>
          </cell>
          <cell r="L385">
            <v>36.85</v>
          </cell>
          <cell r="M385">
            <v>12.36</v>
          </cell>
          <cell r="N385">
            <v>0</v>
          </cell>
          <cell r="O385">
            <v>164.73</v>
          </cell>
          <cell r="P385">
            <v>172.9665</v>
          </cell>
          <cell r="Q385">
            <v>190.26315000000002</v>
          </cell>
          <cell r="R385">
            <v>190.26</v>
          </cell>
        </row>
        <row r="386">
          <cell r="B386">
            <v>1285656272</v>
          </cell>
          <cell r="C386" t="str">
            <v>Wilkes Regional Medical Center</v>
          </cell>
          <cell r="D386" t="str">
            <v>PO Box 609</v>
          </cell>
          <cell r="F386" t="str">
            <v>N Wilkesboro</v>
          </cell>
          <cell r="G386" t="str">
            <v>NC</v>
          </cell>
          <cell r="H386">
            <v>28659</v>
          </cell>
          <cell r="J386">
            <v>1.2088050350469379</v>
          </cell>
          <cell r="K386">
            <v>139.51</v>
          </cell>
          <cell r="L386">
            <v>36.85</v>
          </cell>
          <cell r="M386">
            <v>15.74</v>
          </cell>
          <cell r="N386">
            <v>0</v>
          </cell>
          <cell r="O386">
            <v>192.1</v>
          </cell>
          <cell r="P386">
            <v>201.70500000000001</v>
          </cell>
          <cell r="Q386">
            <v>221.87550000000005</v>
          </cell>
          <cell r="R386">
            <v>221.88</v>
          </cell>
        </row>
        <row r="387">
          <cell r="B387">
            <v>1528606225</v>
          </cell>
          <cell r="C387" t="str">
            <v>Wilkesboro Health &amp; Rehab</v>
          </cell>
          <cell r="D387" t="str">
            <v>204 Old Brickyard Road</v>
          </cell>
          <cell r="E387" t="str">
            <v>P O Box 1247</v>
          </cell>
          <cell r="F387" t="str">
            <v>North Wilkesboro</v>
          </cell>
          <cell r="G387" t="str">
            <v>NC</v>
          </cell>
          <cell r="H387" t="str">
            <v>28659</v>
          </cell>
          <cell r="I387" t="str">
            <v>(336) 667-2020</v>
          </cell>
          <cell r="J387">
            <v>1.3906000000000001</v>
          </cell>
          <cell r="K387">
            <v>150.13</v>
          </cell>
          <cell r="L387">
            <v>36.85</v>
          </cell>
          <cell r="M387">
            <v>24.06</v>
          </cell>
          <cell r="N387">
            <v>13.68</v>
          </cell>
          <cell r="O387">
            <v>224.72</v>
          </cell>
          <cell r="P387">
            <v>235.95600000000002</v>
          </cell>
          <cell r="Q387">
            <v>259.55160000000006</v>
          </cell>
          <cell r="R387">
            <v>259.55</v>
          </cell>
        </row>
        <row r="388">
          <cell r="B388">
            <v>1508802497</v>
          </cell>
          <cell r="C388" t="str">
            <v>Willow Creek Nursing and Rehabilitation Center</v>
          </cell>
          <cell r="D388" t="str">
            <v>2401 Wayne Memorial Drive</v>
          </cell>
          <cell r="E388" t="str">
            <v>P O Box 11419</v>
          </cell>
          <cell r="F388" t="str">
            <v>Goldsboro</v>
          </cell>
          <cell r="G388" t="str">
            <v>NC</v>
          </cell>
          <cell r="H388" t="str">
            <v>27532-1419</v>
          </cell>
          <cell r="I388" t="str">
            <v>(919) 736-2121</v>
          </cell>
          <cell r="J388">
            <v>1.2439</v>
          </cell>
          <cell r="K388">
            <v>141.13999999999999</v>
          </cell>
          <cell r="L388">
            <v>36.85</v>
          </cell>
          <cell r="M388">
            <v>10.14</v>
          </cell>
          <cell r="N388">
            <v>7.18</v>
          </cell>
          <cell r="O388">
            <v>195.31</v>
          </cell>
          <cell r="P388">
            <v>205.07550000000001</v>
          </cell>
          <cell r="Q388">
            <v>225.58305000000001</v>
          </cell>
          <cell r="R388">
            <v>225.58</v>
          </cell>
        </row>
        <row r="389">
          <cell r="B389">
            <v>1629425491</v>
          </cell>
          <cell r="C389" t="str">
            <v>Willow Ridge Of North Carolina, Llc</v>
          </cell>
          <cell r="D389" t="str">
            <v>237 Tryon Road</v>
          </cell>
          <cell r="E389" t="str">
            <v/>
          </cell>
          <cell r="F389" t="str">
            <v>Rutherfordton</v>
          </cell>
          <cell r="G389" t="str">
            <v>NC</v>
          </cell>
          <cell r="H389" t="str">
            <v>28139</v>
          </cell>
          <cell r="I389" t="str">
            <v>(828) 286-7200</v>
          </cell>
          <cell r="J389">
            <v>1.2927</v>
          </cell>
          <cell r="K389">
            <v>149.18</v>
          </cell>
          <cell r="L389">
            <v>36.85</v>
          </cell>
          <cell r="M389">
            <v>8.56</v>
          </cell>
          <cell r="N389">
            <v>13.68</v>
          </cell>
          <cell r="O389">
            <v>208.27</v>
          </cell>
          <cell r="P389">
            <v>218.68350000000001</v>
          </cell>
          <cell r="Q389">
            <v>240.55185000000003</v>
          </cell>
          <cell r="R389">
            <v>240.55</v>
          </cell>
        </row>
        <row r="390">
          <cell r="B390">
            <v>1629016340</v>
          </cell>
          <cell r="C390" t="str">
            <v>Willowbrook Healthcare Center</v>
          </cell>
          <cell r="D390" t="str">
            <v>333 E. Lee Street</v>
          </cell>
          <cell r="E390" t="str">
            <v/>
          </cell>
          <cell r="F390" t="str">
            <v>Yadkinville</v>
          </cell>
          <cell r="G390" t="str">
            <v>NC</v>
          </cell>
          <cell r="H390" t="str">
            <v>27055</v>
          </cell>
          <cell r="I390" t="str">
            <v>(336) 679-8028</v>
          </cell>
          <cell r="J390">
            <v>1.2571000000000001</v>
          </cell>
          <cell r="K390">
            <v>144.55000000000001</v>
          </cell>
          <cell r="L390">
            <v>36.85</v>
          </cell>
          <cell r="M390">
            <v>11.81</v>
          </cell>
          <cell r="N390">
            <v>13.68</v>
          </cell>
          <cell r="O390">
            <v>206.89</v>
          </cell>
          <cell r="P390">
            <v>217.2345</v>
          </cell>
          <cell r="Q390">
            <v>238.95795000000001</v>
          </cell>
          <cell r="R390">
            <v>238.96</v>
          </cell>
        </row>
        <row r="391">
          <cell r="B391">
            <v>1215979059</v>
          </cell>
          <cell r="C391" t="str">
            <v>Wilora Lake Healthcare Center</v>
          </cell>
          <cell r="D391" t="str">
            <v>6001 Wilora Lake Road</v>
          </cell>
          <cell r="E391" t="str">
            <v/>
          </cell>
          <cell r="F391" t="str">
            <v>Charlotte</v>
          </cell>
          <cell r="G391" t="str">
            <v>NC</v>
          </cell>
          <cell r="H391" t="str">
            <v>28212</v>
          </cell>
          <cell r="I391" t="str">
            <v>(704) 563-2922</v>
          </cell>
          <cell r="J391">
            <v>1.1919999999999999</v>
          </cell>
          <cell r="K391">
            <v>137.56</v>
          </cell>
          <cell r="L391">
            <v>36.85</v>
          </cell>
          <cell r="M391">
            <v>22.5</v>
          </cell>
          <cell r="N391">
            <v>13.68</v>
          </cell>
          <cell r="O391">
            <v>210.59</v>
          </cell>
          <cell r="P391">
            <v>221.11950000000002</v>
          </cell>
          <cell r="Q391">
            <v>243.23145000000002</v>
          </cell>
          <cell r="R391">
            <v>243.23</v>
          </cell>
        </row>
        <row r="392">
          <cell r="B392">
            <v>1700812146</v>
          </cell>
          <cell r="C392" t="str">
            <v>Wilson Pines Nursing and Rehabilitation Center</v>
          </cell>
          <cell r="D392" t="str">
            <v>403 Crestview Avenue</v>
          </cell>
          <cell r="E392" t="str">
            <v/>
          </cell>
          <cell r="F392" t="str">
            <v>Wilson</v>
          </cell>
          <cell r="G392" t="str">
            <v>NC</v>
          </cell>
          <cell r="H392" t="str">
            <v>27893</v>
          </cell>
          <cell r="I392" t="str">
            <v>(252) 237-0724</v>
          </cell>
          <cell r="J392">
            <v>1.2822</v>
          </cell>
          <cell r="K392">
            <v>144.47</v>
          </cell>
          <cell r="L392">
            <v>36.85</v>
          </cell>
          <cell r="M392">
            <v>16.21</v>
          </cell>
          <cell r="N392">
            <v>13.68</v>
          </cell>
          <cell r="O392">
            <v>211.21</v>
          </cell>
          <cell r="P392">
            <v>221.77050000000003</v>
          </cell>
          <cell r="Q392">
            <v>243.94755000000004</v>
          </cell>
          <cell r="R392">
            <v>243.95</v>
          </cell>
        </row>
        <row r="393">
          <cell r="B393">
            <v>1750703278</v>
          </cell>
          <cell r="C393" t="str">
            <v>Wilson Rehabilitation and Nursing Ctr</v>
          </cell>
          <cell r="D393" t="str">
            <v>1705 South Tarboro Street</v>
          </cell>
          <cell r="E393" t="str">
            <v/>
          </cell>
          <cell r="F393" t="str">
            <v>Wilson</v>
          </cell>
          <cell r="G393" t="str">
            <v>NC</v>
          </cell>
          <cell r="H393" t="str">
            <v>27893-3428</v>
          </cell>
          <cell r="I393" t="str">
            <v>(252) 399-8939</v>
          </cell>
          <cell r="J393">
            <v>1.0532999999999999</v>
          </cell>
          <cell r="K393">
            <v>127.1</v>
          </cell>
          <cell r="L393">
            <v>36.85</v>
          </cell>
          <cell r="M393">
            <v>16.690000000000001</v>
          </cell>
          <cell r="N393">
            <v>13.68</v>
          </cell>
          <cell r="O393">
            <v>194.32</v>
          </cell>
          <cell r="P393">
            <v>204.036</v>
          </cell>
          <cell r="Q393">
            <v>224.43960000000001</v>
          </cell>
          <cell r="R393">
            <v>224.44</v>
          </cell>
        </row>
        <row r="394">
          <cell r="B394">
            <v>1992793962</v>
          </cell>
          <cell r="C394" t="str">
            <v>Woodbury Wellness Center</v>
          </cell>
          <cell r="D394" t="str">
            <v>2778 Country Club Drive</v>
          </cell>
          <cell r="E394" t="str">
            <v/>
          </cell>
          <cell r="F394" t="str">
            <v>Hampstead</v>
          </cell>
          <cell r="G394" t="str">
            <v>NC</v>
          </cell>
          <cell r="H394" t="str">
            <v>28443</v>
          </cell>
          <cell r="I394" t="str">
            <v>(910) 259-2149</v>
          </cell>
          <cell r="J394">
            <v>1.3919999999999999</v>
          </cell>
          <cell r="K394">
            <v>152.80000000000001</v>
          </cell>
          <cell r="L394">
            <v>36.85</v>
          </cell>
          <cell r="M394">
            <v>17.760000000000002</v>
          </cell>
          <cell r="N394">
            <v>13.68</v>
          </cell>
          <cell r="O394">
            <v>221.09</v>
          </cell>
          <cell r="P394">
            <v>232.14450000000002</v>
          </cell>
          <cell r="Q394">
            <v>255.35895000000005</v>
          </cell>
          <cell r="R394">
            <v>255.36</v>
          </cell>
        </row>
        <row r="395">
          <cell r="B395">
            <v>1528040888</v>
          </cell>
          <cell r="C395" t="str">
            <v>Woodhaven Nursing &amp; Alzheimer's Care Ctr</v>
          </cell>
          <cell r="D395" t="str">
            <v>1150 Pine Run Drive</v>
          </cell>
          <cell r="F395" t="str">
            <v>Lumberton</v>
          </cell>
          <cell r="G395" t="str">
            <v>NC</v>
          </cell>
          <cell r="H395">
            <v>38358</v>
          </cell>
          <cell r="I395" t="str">
            <v>(910) 671-5704</v>
          </cell>
          <cell r="J395">
            <v>1.0488</v>
          </cell>
          <cell r="K395">
            <v>125.39</v>
          </cell>
          <cell r="L395">
            <v>36.85</v>
          </cell>
          <cell r="M395">
            <v>19.149999999999999</v>
          </cell>
          <cell r="N395">
            <v>13.68</v>
          </cell>
          <cell r="O395">
            <v>195.07</v>
          </cell>
          <cell r="P395">
            <v>204.8235</v>
          </cell>
          <cell r="Q395">
            <v>225.30585000000002</v>
          </cell>
          <cell r="R395">
            <v>225.31</v>
          </cell>
        </row>
        <row r="396">
          <cell r="B396">
            <v>1467016105</v>
          </cell>
          <cell r="C396" t="str">
            <v xml:space="preserve">Woodland Hill Center </v>
          </cell>
          <cell r="D396" t="str">
            <v>400 Vision Drive</v>
          </cell>
          <cell r="E396" t="str">
            <v/>
          </cell>
          <cell r="F396" t="str">
            <v>Asheboro</v>
          </cell>
          <cell r="G396" t="str">
            <v>NC</v>
          </cell>
          <cell r="H396" t="str">
            <v>27203</v>
          </cell>
          <cell r="I396" t="str">
            <v>(336) 672-5450</v>
          </cell>
          <cell r="J396">
            <v>1.1094999999999999</v>
          </cell>
          <cell r="K396">
            <v>131.46</v>
          </cell>
          <cell r="L396">
            <v>36.85</v>
          </cell>
          <cell r="M396">
            <v>15.68</v>
          </cell>
          <cell r="N396">
            <v>13.68</v>
          </cell>
          <cell r="O396">
            <v>197.67</v>
          </cell>
          <cell r="P396">
            <v>207.55349999999999</v>
          </cell>
          <cell r="Q396">
            <v>228.30885000000001</v>
          </cell>
          <cell r="R396">
            <v>228.31</v>
          </cell>
        </row>
        <row r="397">
          <cell r="B397">
            <v>1023481520</v>
          </cell>
          <cell r="C397" t="str">
            <v>Woodlands Nursing &amp; Rehabilitation Center</v>
          </cell>
          <cell r="D397" t="str">
            <v>400 Pelt Drive</v>
          </cell>
          <cell r="E397" t="str">
            <v/>
          </cell>
          <cell r="F397" t="str">
            <v>Fayetteville</v>
          </cell>
          <cell r="G397" t="str">
            <v>NC</v>
          </cell>
          <cell r="H397" t="str">
            <v>28301</v>
          </cell>
          <cell r="I397" t="str">
            <v>(910) 822-0515</v>
          </cell>
          <cell r="J397">
            <v>1.1902999999999999</v>
          </cell>
          <cell r="K397">
            <v>137.6</v>
          </cell>
          <cell r="L397">
            <v>36.85</v>
          </cell>
          <cell r="M397">
            <v>36.380000000000003</v>
          </cell>
          <cell r="N397">
            <v>13.68</v>
          </cell>
          <cell r="O397">
            <v>224.51</v>
          </cell>
          <cell r="P397">
            <v>235.7355</v>
          </cell>
          <cell r="Q397">
            <v>259.30905000000001</v>
          </cell>
          <cell r="R397">
            <v>259.31</v>
          </cell>
        </row>
        <row r="398">
          <cell r="B398">
            <v>1174178313</v>
          </cell>
          <cell r="C398" t="str">
            <v>Yadkin Nursing Care Center, Inc.</v>
          </cell>
          <cell r="D398" t="str">
            <v>PO Box 879</v>
          </cell>
          <cell r="F398" t="str">
            <v>Yadkinville</v>
          </cell>
          <cell r="G398" t="str">
            <v>NC</v>
          </cell>
          <cell r="H398">
            <v>27055</v>
          </cell>
          <cell r="I398" t="str">
            <v>(336) 679-8863</v>
          </cell>
          <cell r="J398">
            <v>1.2726999999999999</v>
          </cell>
          <cell r="K398">
            <v>143.75</v>
          </cell>
          <cell r="L398">
            <v>36.85</v>
          </cell>
          <cell r="M398">
            <v>8.6999999999999993</v>
          </cell>
          <cell r="N398">
            <v>13.68</v>
          </cell>
          <cell r="O398">
            <v>202.98</v>
          </cell>
          <cell r="P398">
            <v>213.12899999999999</v>
          </cell>
          <cell r="Q398">
            <v>234.4419</v>
          </cell>
          <cell r="R398">
            <v>234.44</v>
          </cell>
        </row>
        <row r="399">
          <cell r="B399">
            <v>1164848503</v>
          </cell>
          <cell r="C399" t="str">
            <v>Zebulon Rehabilitation Center</v>
          </cell>
          <cell r="D399" t="str">
            <v>509 West Gannon Avenue</v>
          </cell>
          <cell r="E399" t="str">
            <v/>
          </cell>
          <cell r="F399" t="str">
            <v>Zebulon</v>
          </cell>
          <cell r="G399" t="str">
            <v>NC</v>
          </cell>
          <cell r="H399" t="str">
            <v>27597-2509</v>
          </cell>
          <cell r="I399" t="str">
            <v>(919) 269-9621</v>
          </cell>
          <cell r="J399">
            <v>1.2741</v>
          </cell>
          <cell r="K399">
            <v>140.69</v>
          </cell>
          <cell r="L399">
            <v>36.85</v>
          </cell>
          <cell r="M399">
            <v>16.309999999999999</v>
          </cell>
          <cell r="N399">
            <v>13.68</v>
          </cell>
          <cell r="O399">
            <v>207.53</v>
          </cell>
          <cell r="P399">
            <v>217.90650000000002</v>
          </cell>
          <cell r="Q399">
            <v>239.69715000000005</v>
          </cell>
          <cell r="R399">
            <v>239.7</v>
          </cell>
        </row>
        <row r="400">
          <cell r="K400">
            <v>55621.69</v>
          </cell>
          <cell r="L400">
            <v>14666.300000000097</v>
          </cell>
          <cell r="M400">
            <v>6770.6199999999953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F0F7-BB2D-4804-9108-A5C51E1D06A3}">
  <sheetPr>
    <pageSetUpPr fitToPage="1"/>
  </sheetPr>
  <dimension ref="A1:O441"/>
  <sheetViews>
    <sheetView tabSelected="1" zoomScale="115" zoomScaleNormal="115" workbookViewId="0">
      <selection activeCell="A419" sqref="A419"/>
    </sheetView>
  </sheetViews>
  <sheetFormatPr defaultColWidth="9.140625" defaultRowHeight="12.75"/>
  <cols>
    <col min="1" max="1" width="12.5703125" style="1" customWidth="1"/>
    <col min="2" max="2" width="45.140625" style="1" customWidth="1"/>
    <col min="3" max="3" width="9.140625" style="1" customWidth="1"/>
    <col min="4" max="4" width="10.5703125" style="1" customWidth="1"/>
    <col min="5" max="5" width="10.42578125" style="1" customWidth="1"/>
    <col min="6" max="6" width="12.5703125" style="1" customWidth="1"/>
    <col min="7" max="8" width="11.7109375" style="1" customWidth="1"/>
    <col min="9" max="9" width="1.42578125" style="1" customWidth="1"/>
    <col min="10" max="10" width="11.28515625" style="1" customWidth="1"/>
    <col min="11" max="11" width="10.5703125" style="1" customWidth="1"/>
    <col min="12" max="12" width="0.85546875" style="1" customWidth="1"/>
    <col min="13" max="13" width="11.28515625" style="1" customWidth="1"/>
    <col min="14" max="14" width="12" style="1" customWidth="1"/>
    <col min="15" max="16384" width="9.140625" style="1"/>
  </cols>
  <sheetData>
    <row r="1" spans="1:14">
      <c r="A1" s="40" t="s">
        <v>0</v>
      </c>
      <c r="B1" s="39"/>
    </row>
    <row r="9" spans="1:14" ht="18.75">
      <c r="A9" s="60" t="s">
        <v>1</v>
      </c>
      <c r="B9" s="60"/>
      <c r="C9" s="60"/>
      <c r="D9" s="60"/>
      <c r="E9" s="60"/>
      <c r="F9" s="60"/>
      <c r="G9" s="60"/>
      <c r="H9" s="60"/>
      <c r="I9" s="60"/>
      <c r="J9" s="34"/>
    </row>
    <row r="10" spans="1:14" ht="18.7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35"/>
    </row>
    <row r="12" spans="1:14">
      <c r="A12" s="62" t="s">
        <v>3</v>
      </c>
      <c r="B12" s="62"/>
      <c r="C12" s="62"/>
      <c r="D12" s="62"/>
      <c r="E12" s="62"/>
      <c r="F12" s="62"/>
      <c r="G12" s="62"/>
      <c r="H12" s="62"/>
      <c r="I12" s="62"/>
      <c r="J12" s="36"/>
    </row>
    <row r="14" spans="1:14" ht="15.6" customHeight="1">
      <c r="A14" s="41" t="s">
        <v>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ht="12.75" customHeight="1">
      <c r="A15" s="45" t="s">
        <v>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ht="12.75" customHeight="1">
      <c r="A16" s="43" t="s">
        <v>6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5" ht="12.75" customHeight="1">
      <c r="A17" s="45" t="s">
        <v>7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5" ht="10.5" customHeight="1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5" ht="12.75" customHeight="1">
      <c r="A19" s="58" t="s">
        <v>8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5" ht="19.5" customHeight="1">
      <c r="A20" s="58" t="s">
        <v>9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5" ht="9" customHeight="1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5" s="4" customFormat="1" ht="41.45" customHeight="1">
      <c r="A22" s="53" t="s">
        <v>10</v>
      </c>
      <c r="B22" s="54"/>
      <c r="C22" s="54"/>
      <c r="D22" s="54"/>
      <c r="E22" s="54"/>
      <c r="F22" s="54"/>
      <c r="G22" s="54"/>
      <c r="H22" s="54"/>
      <c r="I22" s="54"/>
      <c r="J22" s="55"/>
      <c r="K22" s="55"/>
      <c r="M22" s="56" t="s">
        <v>11</v>
      </c>
      <c r="N22" s="57"/>
    </row>
    <row r="23" spans="1:15" s="4" customFormat="1" ht="63.75">
      <c r="A23" s="5" t="s">
        <v>12</v>
      </c>
      <c r="B23" s="5" t="s">
        <v>13</v>
      </c>
      <c r="C23" s="6" t="s">
        <v>14</v>
      </c>
      <c r="D23" s="7" t="s">
        <v>15</v>
      </c>
      <c r="E23" s="7" t="s">
        <v>16</v>
      </c>
      <c r="F23" s="7" t="s">
        <v>17</v>
      </c>
      <c r="G23" s="7" t="s">
        <v>18</v>
      </c>
      <c r="H23" s="7" t="s">
        <v>19</v>
      </c>
      <c r="I23" s="8"/>
      <c r="J23" s="9" t="s">
        <v>20</v>
      </c>
      <c r="K23" s="10" t="s">
        <v>21</v>
      </c>
      <c r="L23" s="10"/>
      <c r="M23" s="11" t="s">
        <v>22</v>
      </c>
      <c r="N23" s="11" t="s">
        <v>23</v>
      </c>
    </row>
    <row r="24" spans="1:15">
      <c r="A24" s="12">
        <v>1285687962</v>
      </c>
      <c r="B24" s="13" t="s">
        <v>24</v>
      </c>
      <c r="C24" s="14">
        <v>223.02</v>
      </c>
      <c r="D24" s="15">
        <f>VLOOKUP(A24,[3]FINAL!$B$1:$J$399,9,0)</f>
        <v>1.0961000000000001</v>
      </c>
      <c r="E24" s="28">
        <f>VLOOKUP(A24,[3]FINAL!$B$1:$K$399,10,0)</f>
        <v>130.56</v>
      </c>
      <c r="F24" s="28">
        <f>VLOOKUP(A24,[3]FINAL!$B$1:$L$399,11,0)</f>
        <v>36.85</v>
      </c>
      <c r="G24" s="28">
        <f>VLOOKUP(A24,[3]FINAL!$B$1:$M$400,12,0)</f>
        <v>17.13</v>
      </c>
      <c r="H24" s="28">
        <f>VLOOKUP(A24,[3]FINAL!$B$1:$N$399,13,0)</f>
        <v>13.68</v>
      </c>
      <c r="I24" s="29"/>
      <c r="J24" s="28">
        <f>VLOOKUP(A24,[3]FINAL!$B$1:$R$399,17,0)</f>
        <v>228.94</v>
      </c>
      <c r="K24" s="14">
        <f>IF(J24&lt;C24,C24,J24)</f>
        <v>228.94</v>
      </c>
      <c r="L24" s="14"/>
      <c r="M24" s="17">
        <v>95</v>
      </c>
      <c r="N24" s="17">
        <f>K24+M24</f>
        <v>323.94</v>
      </c>
      <c r="O24" s="18"/>
    </row>
    <row r="25" spans="1:15">
      <c r="A25" s="12">
        <v>1245227578</v>
      </c>
      <c r="B25" s="13" t="s">
        <v>25</v>
      </c>
      <c r="C25" s="14">
        <v>211.92</v>
      </c>
      <c r="D25" s="15">
        <f>VLOOKUP(A25,[3]FINAL!$B$1:$J$399,9,0)</f>
        <v>1.1188</v>
      </c>
      <c r="E25" s="28">
        <f>VLOOKUP(A25,[3]FINAL!$B$1:$K$399,10,0)</f>
        <v>132.94</v>
      </c>
      <c r="F25" s="28">
        <f>VLOOKUP(A25,[3]FINAL!$B$1:$L$399,11,0)</f>
        <v>36.85</v>
      </c>
      <c r="G25" s="28">
        <f>VLOOKUP(A25,[3]FINAL!$B$1:$M$400,12,0)</f>
        <v>34.24</v>
      </c>
      <c r="H25" s="28">
        <f>VLOOKUP(A25,[3]FINAL!$B$1:$N$399,13,0)</f>
        <v>0</v>
      </c>
      <c r="I25" s="29"/>
      <c r="J25" s="28">
        <f>VLOOKUP(A25,[3]FINAL!$B$1:$R$399,17,0)</f>
        <v>235.65</v>
      </c>
      <c r="K25" s="14">
        <f t="shared" ref="K25:K88" si="0">IF(J25&lt;C25,C25,J25)</f>
        <v>235.65</v>
      </c>
      <c r="L25" s="14"/>
      <c r="M25" s="17">
        <v>95</v>
      </c>
      <c r="N25" s="17">
        <f t="shared" ref="N25:N88" si="1">K25+M25</f>
        <v>330.65</v>
      </c>
      <c r="O25" s="18"/>
    </row>
    <row r="26" spans="1:15">
      <c r="A26" s="12">
        <v>1427608959</v>
      </c>
      <c r="B26" s="13" t="s">
        <v>26</v>
      </c>
      <c r="C26" s="14">
        <v>226.8</v>
      </c>
      <c r="D26" s="15">
        <f>VLOOKUP(A26,[3]FINAL!$B$1:$J$399,9,0)</f>
        <v>1.1536</v>
      </c>
      <c r="E26" s="28">
        <f>VLOOKUP(A26,[3]FINAL!$B$1:$K$399,10,0)</f>
        <v>136.5</v>
      </c>
      <c r="F26" s="28">
        <f>VLOOKUP(A26,[3]FINAL!$B$1:$L$399,11,0)</f>
        <v>36.85</v>
      </c>
      <c r="G26" s="28">
        <f>VLOOKUP(A26,[3]FINAL!$B$1:$M$400,12,0)</f>
        <v>15.45</v>
      </c>
      <c r="H26" s="28">
        <f>VLOOKUP(A26,[3]FINAL!$B$1:$N$399,13,0)</f>
        <v>13.68</v>
      </c>
      <c r="I26" s="29"/>
      <c r="J26" s="28">
        <f>VLOOKUP(A26,[3]FINAL!$B$1:$R$399,17,0)</f>
        <v>233.86</v>
      </c>
      <c r="K26" s="14">
        <f t="shared" si="0"/>
        <v>233.86</v>
      </c>
      <c r="L26" s="14"/>
      <c r="M26" s="17">
        <v>95</v>
      </c>
      <c r="N26" s="17">
        <f t="shared" si="1"/>
        <v>328.86</v>
      </c>
      <c r="O26" s="18"/>
    </row>
    <row r="27" spans="1:15">
      <c r="A27" s="12">
        <v>1063919652</v>
      </c>
      <c r="B27" s="13" t="s">
        <v>27</v>
      </c>
      <c r="C27" s="14">
        <v>238.85</v>
      </c>
      <c r="D27" s="15">
        <f>VLOOKUP(A27,[3]FINAL!$B$1:$J$399,9,0)</f>
        <v>1.2643</v>
      </c>
      <c r="E27" s="28">
        <f>VLOOKUP(A27,[3]FINAL!$B$1:$K$399,10,0)</f>
        <v>143.81</v>
      </c>
      <c r="F27" s="28">
        <f>VLOOKUP(A27,[3]FINAL!$B$1:$L$399,11,0)</f>
        <v>36.85</v>
      </c>
      <c r="G27" s="28">
        <f>VLOOKUP(A27,[3]FINAL!$B$1:$M$400,12,0)</f>
        <v>16</v>
      </c>
      <c r="H27" s="28">
        <f>VLOOKUP(A27,[3]FINAL!$B$1:$N$399,13,0)</f>
        <v>13.68</v>
      </c>
      <c r="I27" s="29"/>
      <c r="J27" s="28">
        <f>VLOOKUP(A27,[3]FINAL!$B$1:$R$399,17,0)</f>
        <v>242.94</v>
      </c>
      <c r="K27" s="14">
        <f t="shared" si="0"/>
        <v>242.94</v>
      </c>
      <c r="L27" s="14"/>
      <c r="M27" s="17">
        <v>95</v>
      </c>
      <c r="N27" s="17">
        <f t="shared" si="1"/>
        <v>337.94</v>
      </c>
      <c r="O27" s="18"/>
    </row>
    <row r="28" spans="1:15">
      <c r="A28" s="12">
        <v>1518435650</v>
      </c>
      <c r="B28" s="13" t="s">
        <v>28</v>
      </c>
      <c r="C28" s="14">
        <v>239.79</v>
      </c>
      <c r="D28" s="15">
        <f>VLOOKUP(A28,[3]FINAL!$B$1:$J$399,9,0)</f>
        <v>1.2282</v>
      </c>
      <c r="E28" s="28">
        <f>VLOOKUP(A28,[3]FINAL!$B$1:$K$399,10,0)</f>
        <v>142.54</v>
      </c>
      <c r="F28" s="28">
        <f>VLOOKUP(A28,[3]FINAL!$B$1:$L$399,11,0)</f>
        <v>36.85</v>
      </c>
      <c r="G28" s="28">
        <f>VLOOKUP(A28,[3]FINAL!$B$1:$M$400,12,0)</f>
        <v>30.37</v>
      </c>
      <c r="H28" s="28">
        <f>VLOOKUP(A28,[3]FINAL!$B$1:$N$399,13,0)</f>
        <v>13.68</v>
      </c>
      <c r="I28" s="29"/>
      <c r="J28" s="28">
        <f>VLOOKUP(A28,[3]FINAL!$B$1:$R$399,17,0)</f>
        <v>258.07</v>
      </c>
      <c r="K28" s="14">
        <f t="shared" si="0"/>
        <v>258.07</v>
      </c>
      <c r="L28" s="14"/>
      <c r="M28" s="17">
        <v>95</v>
      </c>
      <c r="N28" s="17">
        <f t="shared" si="1"/>
        <v>353.07</v>
      </c>
      <c r="O28" s="18"/>
    </row>
    <row r="29" spans="1:15">
      <c r="A29" s="12">
        <v>1669991865</v>
      </c>
      <c r="B29" s="13" t="s">
        <v>29</v>
      </c>
      <c r="C29" s="14">
        <v>238.29</v>
      </c>
      <c r="D29" s="15">
        <f>VLOOKUP(A29,[3]FINAL!$B$1:$J$399,9,0)</f>
        <v>1.1678999999999999</v>
      </c>
      <c r="E29" s="28">
        <f>VLOOKUP(A29,[3]FINAL!$B$1:$K$399,10,0)</f>
        <v>136.47</v>
      </c>
      <c r="F29" s="28">
        <f>VLOOKUP(A29,[3]FINAL!$B$1:$L$399,11,0)</f>
        <v>36.85</v>
      </c>
      <c r="G29" s="28">
        <f>VLOOKUP(A29,[3]FINAL!$B$1:$M$400,12,0)</f>
        <v>8.85</v>
      </c>
      <c r="H29" s="28">
        <f>VLOOKUP(A29,[3]FINAL!$B$1:$N$399,13,0)</f>
        <v>13.68</v>
      </c>
      <c r="I29" s="29"/>
      <c r="J29" s="28">
        <f>VLOOKUP(A29,[3]FINAL!$B$1:$R$399,17,0)</f>
        <v>226.21</v>
      </c>
      <c r="K29" s="14">
        <f t="shared" si="0"/>
        <v>238.29</v>
      </c>
      <c r="L29" s="14"/>
      <c r="M29" s="17">
        <v>95</v>
      </c>
      <c r="N29" s="17">
        <f t="shared" si="1"/>
        <v>333.28999999999996</v>
      </c>
      <c r="O29" s="18"/>
    </row>
    <row r="30" spans="1:15">
      <c r="A30" s="12">
        <v>1871143305</v>
      </c>
      <c r="B30" s="13" t="s">
        <v>30</v>
      </c>
      <c r="C30" s="14">
        <v>221.54</v>
      </c>
      <c r="D30" s="15">
        <f>VLOOKUP(A30,[3]FINAL!$B$1:$J$399,9,0)</f>
        <v>1.2915000000000001</v>
      </c>
      <c r="E30" s="28">
        <f>VLOOKUP(A30,[3]FINAL!$B$1:$K$399,10,0)</f>
        <v>144.85</v>
      </c>
      <c r="F30" s="28">
        <f>VLOOKUP(A30,[3]FINAL!$B$1:$L$399,11,0)</f>
        <v>36.85</v>
      </c>
      <c r="G30" s="28">
        <f>VLOOKUP(A30,[3]FINAL!$B$1:$M$400,12,0)</f>
        <v>6.55</v>
      </c>
      <c r="H30" s="28">
        <f>VLOOKUP(A30,[3]FINAL!$B$1:$N$399,13,0)</f>
        <v>13.68</v>
      </c>
      <c r="I30" s="29"/>
      <c r="J30" s="28">
        <f>VLOOKUP(A30,[3]FINAL!$B$1:$R$399,17,0)</f>
        <v>233.23</v>
      </c>
      <c r="K30" s="14">
        <f t="shared" si="0"/>
        <v>233.23</v>
      </c>
      <c r="L30" s="14"/>
      <c r="M30" s="17">
        <v>95</v>
      </c>
      <c r="N30" s="17">
        <f t="shared" si="1"/>
        <v>328.23</v>
      </c>
      <c r="O30" s="18"/>
    </row>
    <row r="31" spans="1:15">
      <c r="A31" s="12">
        <v>1992242119</v>
      </c>
      <c r="B31" s="13" t="s">
        <v>31</v>
      </c>
      <c r="C31" s="14">
        <v>222.46</v>
      </c>
      <c r="D31" s="15">
        <f>VLOOKUP(A31,[3]FINAL!$B$1:$J$399,9,0)</f>
        <v>1.2458</v>
      </c>
      <c r="E31" s="28">
        <f>VLOOKUP(A31,[3]FINAL!$B$1:$K$399,10,0)</f>
        <v>141.54</v>
      </c>
      <c r="F31" s="28">
        <f>VLOOKUP(A31,[3]FINAL!$B$1:$L$399,11,0)</f>
        <v>36.85</v>
      </c>
      <c r="G31" s="28">
        <f>VLOOKUP(A31,[3]FINAL!$B$1:$M$400,12,0)</f>
        <v>12.1</v>
      </c>
      <c r="H31" s="28">
        <f>VLOOKUP(A31,[3]FINAL!$B$1:$N$399,13,0)</f>
        <v>7.18</v>
      </c>
      <c r="I31" s="29"/>
      <c r="J31" s="28">
        <f>VLOOKUP(A31,[3]FINAL!$B$1:$R$399,17,0)</f>
        <v>228.31</v>
      </c>
      <c r="K31" s="14">
        <f t="shared" si="0"/>
        <v>228.31</v>
      </c>
      <c r="L31" s="14"/>
      <c r="M31" s="17">
        <v>95</v>
      </c>
      <c r="N31" s="17">
        <f t="shared" si="1"/>
        <v>323.31</v>
      </c>
      <c r="O31" s="18"/>
    </row>
    <row r="32" spans="1:15">
      <c r="A32" s="16">
        <v>1043703945</v>
      </c>
      <c r="B32" s="13" t="s">
        <v>32</v>
      </c>
      <c r="C32" s="14">
        <v>241.56</v>
      </c>
      <c r="D32" s="15">
        <f>VLOOKUP(A32,[3]FINAL!$B$1:$J$399,9,0)</f>
        <v>1.1587000000000001</v>
      </c>
      <c r="E32" s="28">
        <f>VLOOKUP(A32,[3]FINAL!$B$1:$K$399,10,0)</f>
        <v>134.97999999999999</v>
      </c>
      <c r="F32" s="28">
        <f>VLOOKUP(A32,[3]FINAL!$B$1:$L$399,11,0)</f>
        <v>36.85</v>
      </c>
      <c r="G32" s="28">
        <f>VLOOKUP(A32,[3]FINAL!$B$1:$M$400,12,0)</f>
        <v>23.06</v>
      </c>
      <c r="H32" s="28">
        <f>VLOOKUP(A32,[3]FINAL!$B$1:$N$399,13,0)</f>
        <v>13.68</v>
      </c>
      <c r="I32" s="29"/>
      <c r="J32" s="28">
        <f>VLOOKUP(A32,[3]FINAL!$B$1:$R$399,17,0)</f>
        <v>240.9</v>
      </c>
      <c r="K32" s="14">
        <f t="shared" si="0"/>
        <v>241.56</v>
      </c>
      <c r="L32" s="14"/>
      <c r="M32" s="17">
        <v>95</v>
      </c>
      <c r="N32" s="17">
        <f t="shared" si="1"/>
        <v>336.56</v>
      </c>
      <c r="O32" s="18"/>
    </row>
    <row r="33" spans="1:15">
      <c r="A33" s="12">
        <v>1831649268</v>
      </c>
      <c r="B33" s="13" t="s">
        <v>33</v>
      </c>
      <c r="C33" s="14">
        <v>232.03</v>
      </c>
      <c r="D33" s="15">
        <f>VLOOKUP(A33,[3]FINAL!$B$1:$J$399,9,0)</f>
        <v>1.3026</v>
      </c>
      <c r="E33" s="28">
        <f>VLOOKUP(A33,[3]FINAL!$B$1:$K$399,10,0)</f>
        <v>145.07</v>
      </c>
      <c r="F33" s="28">
        <f>VLOOKUP(A33,[3]FINAL!$B$1:$L$399,11,0)</f>
        <v>36.85</v>
      </c>
      <c r="G33" s="28">
        <f>VLOOKUP(A33,[3]FINAL!$B$1:$M$400,12,0)</f>
        <v>16.73</v>
      </c>
      <c r="H33" s="28">
        <f>VLOOKUP(A33,[3]FINAL!$B$1:$N$399,13,0)</f>
        <v>13.68</v>
      </c>
      <c r="I33" s="29"/>
      <c r="J33" s="28">
        <f>VLOOKUP(A33,[3]FINAL!$B$1:$R$399,17,0)</f>
        <v>245.24</v>
      </c>
      <c r="K33" s="14">
        <f t="shared" si="0"/>
        <v>245.24</v>
      </c>
      <c r="L33" s="14"/>
      <c r="M33" s="17">
        <v>95</v>
      </c>
      <c r="N33" s="17">
        <f t="shared" si="1"/>
        <v>340.24</v>
      </c>
      <c r="O33" s="18"/>
    </row>
    <row r="34" spans="1:15">
      <c r="A34" s="12">
        <v>1689147035</v>
      </c>
      <c r="B34" s="13" t="s">
        <v>34</v>
      </c>
      <c r="C34" s="14">
        <v>235.01</v>
      </c>
      <c r="D34" s="15">
        <f>VLOOKUP(A34,[3]FINAL!$B$1:$J$399,9,0)</f>
        <v>1.2302999999999999</v>
      </c>
      <c r="E34" s="28">
        <f>VLOOKUP(A34,[3]FINAL!$B$1:$K$399,10,0)</f>
        <v>141.71</v>
      </c>
      <c r="F34" s="28">
        <f>VLOOKUP(A34,[3]FINAL!$B$1:$L$399,11,0)</f>
        <v>36.85</v>
      </c>
      <c r="G34" s="28">
        <f>VLOOKUP(A34,[3]FINAL!$B$1:$M$400,12,0)</f>
        <v>10.35</v>
      </c>
      <c r="H34" s="28">
        <f>VLOOKUP(A34,[3]FINAL!$B$1:$N$399,13,0)</f>
        <v>13.68</v>
      </c>
      <c r="I34" s="29"/>
      <c r="J34" s="28">
        <f>VLOOKUP(A34,[3]FINAL!$B$1:$R$399,17,0)</f>
        <v>233.99</v>
      </c>
      <c r="K34" s="14">
        <f t="shared" si="0"/>
        <v>235.01</v>
      </c>
      <c r="L34" s="14"/>
      <c r="M34" s="17">
        <v>95</v>
      </c>
      <c r="N34" s="17">
        <f t="shared" si="1"/>
        <v>330.01</v>
      </c>
      <c r="O34" s="18"/>
    </row>
    <row r="35" spans="1:15">
      <c r="A35" s="12">
        <v>1295391795</v>
      </c>
      <c r="B35" s="13" t="s">
        <v>35</v>
      </c>
      <c r="C35" s="14">
        <v>225.95</v>
      </c>
      <c r="D35" s="15">
        <f>VLOOKUP(A35,[3]FINAL!$B$1:$J$399,9,0)</f>
        <v>1.1818</v>
      </c>
      <c r="E35" s="28">
        <f>VLOOKUP(A35,[3]FINAL!$B$1:$K$399,10,0)</f>
        <v>137.1</v>
      </c>
      <c r="F35" s="28">
        <f>VLOOKUP(A35,[3]FINAL!$B$1:$L$399,11,0)</f>
        <v>36.85</v>
      </c>
      <c r="G35" s="28">
        <f>VLOOKUP(A35,[3]FINAL!$B$1:$M$400,12,0)</f>
        <v>8.0299999999999994</v>
      </c>
      <c r="H35" s="28">
        <f>VLOOKUP(A35,[3]FINAL!$B$1:$N$399,13,0)</f>
        <v>13.68</v>
      </c>
      <c r="I35" s="29"/>
      <c r="J35" s="28">
        <f>VLOOKUP(A35,[3]FINAL!$B$1:$R$399,17,0)</f>
        <v>225.99</v>
      </c>
      <c r="K35" s="14">
        <f t="shared" si="0"/>
        <v>225.99</v>
      </c>
      <c r="L35" s="14"/>
      <c r="M35" s="17">
        <v>95</v>
      </c>
      <c r="N35" s="17">
        <f t="shared" si="1"/>
        <v>320.99</v>
      </c>
      <c r="O35" s="18"/>
    </row>
    <row r="36" spans="1:15">
      <c r="A36" s="12">
        <v>1598262198</v>
      </c>
      <c r="B36" s="13" t="s">
        <v>36</v>
      </c>
      <c r="C36" s="14">
        <v>238.82</v>
      </c>
      <c r="D36" s="15">
        <f>VLOOKUP(A36,[3]FINAL!$B$1:$J$399,9,0)</f>
        <v>1.4107000000000001</v>
      </c>
      <c r="E36" s="28">
        <f>VLOOKUP(A36,[3]FINAL!$B$1:$K$399,10,0)</f>
        <v>157.54</v>
      </c>
      <c r="F36" s="28">
        <f>VLOOKUP(A36,[3]FINAL!$B$1:$L$399,11,0)</f>
        <v>36.85</v>
      </c>
      <c r="G36" s="28">
        <f>VLOOKUP(A36,[3]FINAL!$B$1:$M$400,12,0)</f>
        <v>20.25</v>
      </c>
      <c r="H36" s="28">
        <f>VLOOKUP(A36,[3]FINAL!$B$1:$N$399,13,0)</f>
        <v>13.68</v>
      </c>
      <c r="I36" s="29"/>
      <c r="J36" s="28">
        <f>VLOOKUP(A36,[3]FINAL!$B$1:$R$399,17,0)</f>
        <v>263.70999999999998</v>
      </c>
      <c r="K36" s="14">
        <f t="shared" si="0"/>
        <v>263.70999999999998</v>
      </c>
      <c r="L36" s="14"/>
      <c r="M36" s="17">
        <v>95</v>
      </c>
      <c r="N36" s="17">
        <f t="shared" si="1"/>
        <v>358.71</v>
      </c>
      <c r="O36" s="18"/>
    </row>
    <row r="37" spans="1:15">
      <c r="A37" s="12">
        <v>1437627593</v>
      </c>
      <c r="B37" s="13" t="s">
        <v>37</v>
      </c>
      <c r="C37" s="14">
        <v>244.77</v>
      </c>
      <c r="D37" s="15">
        <f>VLOOKUP(A37,[3]FINAL!$B$1:$J$399,9,0)</f>
        <v>1.1115999999999999</v>
      </c>
      <c r="E37" s="28">
        <f>VLOOKUP(A37,[3]FINAL!$B$1:$K$399,10,0)</f>
        <v>132.03</v>
      </c>
      <c r="F37" s="28">
        <f>VLOOKUP(A37,[3]FINAL!$B$1:$L$399,11,0)</f>
        <v>36.85</v>
      </c>
      <c r="G37" s="28">
        <f>VLOOKUP(A37,[3]FINAL!$B$1:$M$400,12,0)</f>
        <v>17.36</v>
      </c>
      <c r="H37" s="28">
        <f>VLOOKUP(A37,[3]FINAL!$B$1:$N$399,13,0)</f>
        <v>13.68</v>
      </c>
      <c r="I37" s="29"/>
      <c r="J37" s="28">
        <f>VLOOKUP(A37,[3]FINAL!$B$1:$R$399,17,0)</f>
        <v>230.91</v>
      </c>
      <c r="K37" s="14">
        <f t="shared" si="0"/>
        <v>244.77</v>
      </c>
      <c r="L37" s="14"/>
      <c r="M37" s="17">
        <v>95</v>
      </c>
      <c r="N37" s="17">
        <f t="shared" si="1"/>
        <v>339.77</v>
      </c>
      <c r="O37" s="18"/>
    </row>
    <row r="38" spans="1:15">
      <c r="A38" s="12">
        <v>1598233645</v>
      </c>
      <c r="B38" s="13" t="s">
        <v>38</v>
      </c>
      <c r="C38" s="14">
        <v>237.04</v>
      </c>
      <c r="D38" s="15">
        <f>VLOOKUP(A38,[3]FINAL!$B$1:$J$399,9,0)</f>
        <v>1.2234</v>
      </c>
      <c r="E38" s="28">
        <f>VLOOKUP(A38,[3]FINAL!$B$1:$K$399,10,0)</f>
        <v>140.86000000000001</v>
      </c>
      <c r="F38" s="28">
        <f>VLOOKUP(A38,[3]FINAL!$B$1:$L$399,11,0)</f>
        <v>36.85</v>
      </c>
      <c r="G38" s="28">
        <f>VLOOKUP(A38,[3]FINAL!$B$1:$M$400,12,0)</f>
        <v>25.41</v>
      </c>
      <c r="H38" s="28">
        <f>VLOOKUP(A38,[3]FINAL!$B$1:$N$399,13,0)</f>
        <v>13.68</v>
      </c>
      <c r="I38" s="29"/>
      <c r="J38" s="28">
        <f>VLOOKUP(A38,[3]FINAL!$B$1:$R$399,17,0)</f>
        <v>250.4</v>
      </c>
      <c r="K38" s="14">
        <f t="shared" si="0"/>
        <v>250.4</v>
      </c>
      <c r="L38" s="14"/>
      <c r="M38" s="17">
        <v>95</v>
      </c>
      <c r="N38" s="17">
        <f t="shared" si="1"/>
        <v>345.4</v>
      </c>
      <c r="O38" s="18"/>
    </row>
    <row r="39" spans="1:15">
      <c r="A39" s="12">
        <v>1659849701</v>
      </c>
      <c r="B39" s="13" t="s">
        <v>39</v>
      </c>
      <c r="C39" s="14">
        <v>246.84</v>
      </c>
      <c r="D39" s="15">
        <f>VLOOKUP(A39,[3]FINAL!$B$1:$J$399,9,0)</f>
        <v>1.327</v>
      </c>
      <c r="E39" s="28">
        <f>VLOOKUP(A39,[3]FINAL!$B$1:$K$399,10,0)</f>
        <v>151.47999999999999</v>
      </c>
      <c r="F39" s="28">
        <f>VLOOKUP(A39,[3]FINAL!$B$1:$L$399,11,0)</f>
        <v>36.85</v>
      </c>
      <c r="G39" s="28">
        <f>VLOOKUP(A39,[3]FINAL!$B$1:$M$400,12,0)</f>
        <v>14.09</v>
      </c>
      <c r="H39" s="28">
        <f>VLOOKUP(A39,[3]FINAL!$B$1:$N$399,13,0)</f>
        <v>13.68</v>
      </c>
      <c r="I39" s="29"/>
      <c r="J39" s="28">
        <f>VLOOKUP(A39,[3]FINAL!$B$1:$R$399,17,0)</f>
        <v>249.6</v>
      </c>
      <c r="K39" s="14">
        <f t="shared" si="0"/>
        <v>249.6</v>
      </c>
      <c r="L39" s="14"/>
      <c r="M39" s="17">
        <v>95</v>
      </c>
      <c r="N39" s="17">
        <f t="shared" si="1"/>
        <v>344.6</v>
      </c>
      <c r="O39" s="18"/>
    </row>
    <row r="40" spans="1:15">
      <c r="A40" s="12">
        <v>1770149270</v>
      </c>
      <c r="B40" s="13" t="s">
        <v>40</v>
      </c>
      <c r="C40" s="14">
        <v>243.9</v>
      </c>
      <c r="D40" s="15">
        <f>VLOOKUP(A40,[3]FINAL!$B$1:$J$399,9,0)</f>
        <v>1.3157000000000001</v>
      </c>
      <c r="E40" s="28">
        <f>VLOOKUP(A40,[3]FINAL!$B$1:$K$399,10,0)</f>
        <v>146.66</v>
      </c>
      <c r="F40" s="28">
        <f>VLOOKUP(A40,[3]FINAL!$B$1:$L$399,11,0)</f>
        <v>36.85</v>
      </c>
      <c r="G40" s="28">
        <f>VLOOKUP(A40,[3]FINAL!$B$1:$M$400,12,0)</f>
        <v>20.3</v>
      </c>
      <c r="H40" s="28">
        <f>VLOOKUP(A40,[3]FINAL!$B$1:$N$399,13,0)</f>
        <v>13.68</v>
      </c>
      <c r="I40" s="29"/>
      <c r="J40" s="28">
        <f>VLOOKUP(A40,[3]FINAL!$B$1:$R$399,17,0)</f>
        <v>251.2</v>
      </c>
      <c r="K40" s="14">
        <f t="shared" si="0"/>
        <v>251.2</v>
      </c>
      <c r="L40" s="14"/>
      <c r="M40" s="17">
        <v>95</v>
      </c>
      <c r="N40" s="17">
        <f t="shared" si="1"/>
        <v>346.2</v>
      </c>
      <c r="O40" s="18"/>
    </row>
    <row r="41" spans="1:15">
      <c r="A41" s="12">
        <v>1699310839</v>
      </c>
      <c r="B41" s="13" t="s">
        <v>41</v>
      </c>
      <c r="C41" s="14">
        <v>245.61</v>
      </c>
      <c r="D41" s="15">
        <f>VLOOKUP(A41,[3]FINAL!$B$1:$J$399,9,0)</f>
        <v>1.2963</v>
      </c>
      <c r="E41" s="28">
        <f>VLOOKUP(A41,[3]FINAL!$B$1:$K$399,10,0)</f>
        <v>147.84</v>
      </c>
      <c r="F41" s="28">
        <f>VLOOKUP(A41,[3]FINAL!$B$1:$L$399,11,0)</f>
        <v>36.85</v>
      </c>
      <c r="G41" s="28">
        <f>VLOOKUP(A41,[3]FINAL!$B$1:$M$400,12,0)</f>
        <v>18.25</v>
      </c>
      <c r="H41" s="28">
        <f>VLOOKUP(A41,[3]FINAL!$B$1:$N$399,13,0)</f>
        <v>13.68</v>
      </c>
      <c r="I41" s="29"/>
      <c r="J41" s="28">
        <f>VLOOKUP(A41,[3]FINAL!$B$1:$R$399,17,0)</f>
        <v>250.2</v>
      </c>
      <c r="K41" s="14">
        <f t="shared" si="0"/>
        <v>250.2</v>
      </c>
      <c r="L41" s="14"/>
      <c r="M41" s="17">
        <v>95</v>
      </c>
      <c r="N41" s="17">
        <f t="shared" si="1"/>
        <v>345.2</v>
      </c>
      <c r="O41" s="18"/>
    </row>
    <row r="42" spans="1:15">
      <c r="A42" s="12">
        <v>1932606530</v>
      </c>
      <c r="B42" s="13" t="s">
        <v>42</v>
      </c>
      <c r="C42" s="14">
        <v>221.27</v>
      </c>
      <c r="D42" s="15">
        <f>VLOOKUP(A42,[3]FINAL!$B$1:$J$399,9,0)</f>
        <v>1.0490999999999999</v>
      </c>
      <c r="E42" s="28">
        <f>VLOOKUP(A42,[3]FINAL!$B$1:$K$399,10,0)</f>
        <v>127.07</v>
      </c>
      <c r="F42" s="28">
        <f>VLOOKUP(A42,[3]FINAL!$B$1:$L$399,11,0)</f>
        <v>36.85</v>
      </c>
      <c r="G42" s="28">
        <f>VLOOKUP(A42,[3]FINAL!$B$1:$M$400,12,0)</f>
        <v>10.1</v>
      </c>
      <c r="H42" s="28">
        <f>VLOOKUP(A42,[3]FINAL!$B$1:$N$399,13,0)</f>
        <v>7.18</v>
      </c>
      <c r="I42" s="29"/>
      <c r="J42" s="28">
        <f>VLOOKUP(A42,[3]FINAL!$B$1:$R$399,17,0)</f>
        <v>209.29</v>
      </c>
      <c r="K42" s="14">
        <f t="shared" si="0"/>
        <v>221.27</v>
      </c>
      <c r="L42" s="14"/>
      <c r="M42" s="17">
        <v>95</v>
      </c>
      <c r="N42" s="17">
        <f t="shared" si="1"/>
        <v>316.27</v>
      </c>
      <c r="O42" s="18"/>
    </row>
    <row r="43" spans="1:15">
      <c r="A43" s="12">
        <v>1528505757</v>
      </c>
      <c r="B43" s="13" t="s">
        <v>43</v>
      </c>
      <c r="C43" s="14">
        <v>235.11</v>
      </c>
      <c r="D43" s="15">
        <f>VLOOKUP(A43,[3]FINAL!$B$1:$J$399,9,0)</f>
        <v>1.2663</v>
      </c>
      <c r="E43" s="28">
        <f>VLOOKUP(A43,[3]FINAL!$B$1:$K$399,10,0)</f>
        <v>142.85</v>
      </c>
      <c r="F43" s="28">
        <f>VLOOKUP(A43,[3]FINAL!$B$1:$L$399,11,0)</f>
        <v>36.85</v>
      </c>
      <c r="G43" s="28">
        <f>VLOOKUP(A43,[3]FINAL!$B$1:$M$400,12,0)</f>
        <v>16.22</v>
      </c>
      <c r="H43" s="28">
        <f>VLOOKUP(A43,[3]FINAL!$B$1:$N$399,13,0)</f>
        <v>13.68</v>
      </c>
      <c r="I43" s="29"/>
      <c r="J43" s="28">
        <f>VLOOKUP(A43,[3]FINAL!$B$1:$R$399,17,0)</f>
        <v>242.09</v>
      </c>
      <c r="K43" s="14">
        <f t="shared" si="0"/>
        <v>242.09</v>
      </c>
      <c r="L43" s="14"/>
      <c r="M43" s="17">
        <v>95</v>
      </c>
      <c r="N43" s="17">
        <f t="shared" si="1"/>
        <v>337.09000000000003</v>
      </c>
      <c r="O43" s="18"/>
    </row>
    <row r="44" spans="1:15">
      <c r="A44" s="12">
        <v>1972071033</v>
      </c>
      <c r="B44" s="13" t="s">
        <v>44</v>
      </c>
      <c r="C44" s="14">
        <v>239.2</v>
      </c>
      <c r="D44" s="15">
        <f>VLOOKUP(A44,[3]FINAL!$B$1:$J$399,9,0)</f>
        <v>1.1955</v>
      </c>
      <c r="E44" s="28">
        <f>VLOOKUP(A44,[3]FINAL!$B$1:$K$399,10,0)</f>
        <v>138.97</v>
      </c>
      <c r="F44" s="28">
        <f>VLOOKUP(A44,[3]FINAL!$B$1:$L$399,11,0)</f>
        <v>36.85</v>
      </c>
      <c r="G44" s="28">
        <f>VLOOKUP(A44,[3]FINAL!$B$1:$M$400,12,0)</f>
        <v>10.53</v>
      </c>
      <c r="H44" s="28">
        <f>VLOOKUP(A44,[3]FINAL!$B$1:$N$399,13,0)</f>
        <v>13.68</v>
      </c>
      <c r="I44" s="29"/>
      <c r="J44" s="28">
        <f>VLOOKUP(A44,[3]FINAL!$B$1:$R$399,17,0)</f>
        <v>231.03</v>
      </c>
      <c r="K44" s="14">
        <f t="shared" si="0"/>
        <v>239.2</v>
      </c>
      <c r="L44" s="14"/>
      <c r="M44" s="17">
        <v>95</v>
      </c>
      <c r="N44" s="17">
        <f t="shared" si="1"/>
        <v>334.2</v>
      </c>
      <c r="O44" s="18"/>
    </row>
    <row r="45" spans="1:15">
      <c r="A45" s="12">
        <v>1841840378</v>
      </c>
      <c r="B45" s="13" t="s">
        <v>45</v>
      </c>
      <c r="C45" s="14">
        <v>216.76</v>
      </c>
      <c r="D45" s="15">
        <f>VLOOKUP(A45,[3]FINAL!$B$1:$J$399,9,0)</f>
        <v>1.2383999999999999</v>
      </c>
      <c r="E45" s="28">
        <f>VLOOKUP(A45,[3]FINAL!$B$1:$K$399,10,0)</f>
        <v>140.53</v>
      </c>
      <c r="F45" s="28">
        <f>VLOOKUP(A45,[3]FINAL!$B$1:$L$399,11,0)</f>
        <v>36.85</v>
      </c>
      <c r="G45" s="28">
        <f>VLOOKUP(A45,[3]FINAL!$B$1:$M$400,12,0)</f>
        <v>7.12</v>
      </c>
      <c r="H45" s="28">
        <f>VLOOKUP(A45,[3]FINAL!$B$1:$N$399,13,0)</f>
        <v>13.68</v>
      </c>
      <c r="I45" s="29"/>
      <c r="J45" s="28">
        <f>VLOOKUP(A45,[3]FINAL!$B$1:$R$399,17,0)</f>
        <v>228.9</v>
      </c>
      <c r="K45" s="14">
        <f t="shared" si="0"/>
        <v>228.9</v>
      </c>
      <c r="L45" s="14"/>
      <c r="M45" s="17">
        <v>95</v>
      </c>
      <c r="N45" s="17">
        <f t="shared" si="1"/>
        <v>323.89999999999998</v>
      </c>
      <c r="O45" s="18"/>
    </row>
    <row r="46" spans="1:15">
      <c r="A46" s="12">
        <v>1245737840</v>
      </c>
      <c r="B46" s="13" t="s">
        <v>46</v>
      </c>
      <c r="C46" s="14">
        <v>245.45</v>
      </c>
      <c r="D46" s="15">
        <f>VLOOKUP(A46,[3]FINAL!$B$1:$J$399,9,0)</f>
        <v>1.3065</v>
      </c>
      <c r="E46" s="28">
        <f>VLOOKUP(A46,[3]FINAL!$B$1:$K$399,10,0)</f>
        <v>146.44999999999999</v>
      </c>
      <c r="F46" s="28">
        <f>VLOOKUP(A46,[3]FINAL!$B$1:$L$399,11,0)</f>
        <v>36.85</v>
      </c>
      <c r="G46" s="28">
        <f>VLOOKUP(A46,[3]FINAL!$B$1:$M$400,12,0)</f>
        <v>23.58</v>
      </c>
      <c r="H46" s="28">
        <f>VLOOKUP(A46,[3]FINAL!$B$1:$N$399,13,0)</f>
        <v>13.68</v>
      </c>
      <c r="I46" s="29"/>
      <c r="J46" s="28">
        <f>VLOOKUP(A46,[3]FINAL!$B$1:$R$399,17,0)</f>
        <v>254.75</v>
      </c>
      <c r="K46" s="14">
        <f t="shared" si="0"/>
        <v>254.75</v>
      </c>
      <c r="L46" s="14"/>
      <c r="M46" s="17">
        <v>95</v>
      </c>
      <c r="N46" s="17">
        <f t="shared" si="1"/>
        <v>349.75</v>
      </c>
      <c r="O46" s="18"/>
    </row>
    <row r="47" spans="1:15">
      <c r="A47" s="12">
        <v>1760032296</v>
      </c>
      <c r="B47" s="13" t="s">
        <v>47</v>
      </c>
      <c r="C47" s="14">
        <v>225.52</v>
      </c>
      <c r="D47" s="15">
        <f>VLOOKUP(A47,[3]FINAL!$B$1:$J$399,9,0)</f>
        <v>1.3697999999999999</v>
      </c>
      <c r="E47" s="28">
        <f>VLOOKUP(A47,[3]FINAL!$B$1:$K$399,10,0)</f>
        <v>147.79</v>
      </c>
      <c r="F47" s="28">
        <f>VLOOKUP(A47,[3]FINAL!$B$1:$L$399,11,0)</f>
        <v>36.85</v>
      </c>
      <c r="G47" s="28">
        <f>VLOOKUP(A47,[3]FINAL!$B$1:$M$400,12,0)</f>
        <v>6.31</v>
      </c>
      <c r="H47" s="28">
        <f>VLOOKUP(A47,[3]FINAL!$B$1:$N$399,13,0)</f>
        <v>13.68</v>
      </c>
      <c r="I47" s="29"/>
      <c r="J47" s="28">
        <f>VLOOKUP(A47,[3]FINAL!$B$1:$R$399,17,0)</f>
        <v>236.35</v>
      </c>
      <c r="K47" s="14">
        <f t="shared" si="0"/>
        <v>236.35</v>
      </c>
      <c r="L47" s="14"/>
      <c r="M47" s="17">
        <v>95</v>
      </c>
      <c r="N47" s="17">
        <f t="shared" si="1"/>
        <v>331.35</v>
      </c>
      <c r="O47" s="18"/>
    </row>
    <row r="48" spans="1:15">
      <c r="A48" s="12">
        <v>1205357878</v>
      </c>
      <c r="B48" s="13" t="s">
        <v>48</v>
      </c>
      <c r="C48" s="14">
        <v>238.93</v>
      </c>
      <c r="D48" s="15">
        <f>VLOOKUP(A48,[3]FINAL!$B$1:$J$399,9,0)</f>
        <v>1.3604000000000001</v>
      </c>
      <c r="E48" s="28">
        <f>VLOOKUP(A48,[3]FINAL!$B$1:$K$399,10,0)</f>
        <v>146.09</v>
      </c>
      <c r="F48" s="28">
        <f>VLOOKUP(A48,[3]FINAL!$B$1:$L$399,11,0)</f>
        <v>36.85</v>
      </c>
      <c r="G48" s="28">
        <f>VLOOKUP(A48,[3]FINAL!$B$1:$M$400,12,0)</f>
        <v>22.96</v>
      </c>
      <c r="H48" s="28">
        <f>VLOOKUP(A48,[3]FINAL!$B$1:$N$399,13,0)</f>
        <v>13.68</v>
      </c>
      <c r="I48" s="29"/>
      <c r="J48" s="28">
        <f>VLOOKUP(A48,[3]FINAL!$B$1:$R$399,17,0)</f>
        <v>253.61</v>
      </c>
      <c r="K48" s="14">
        <f t="shared" si="0"/>
        <v>253.61</v>
      </c>
      <c r="L48" s="14"/>
      <c r="M48" s="17">
        <v>95</v>
      </c>
      <c r="N48" s="17">
        <f t="shared" si="1"/>
        <v>348.61</v>
      </c>
      <c r="O48" s="18"/>
    </row>
    <row r="49" spans="1:15">
      <c r="A49" s="12">
        <v>1578059085</v>
      </c>
      <c r="B49" s="13" t="s">
        <v>49</v>
      </c>
      <c r="C49" s="14">
        <v>226.28</v>
      </c>
      <c r="D49" s="15">
        <f>VLOOKUP(A49,[3]FINAL!$B$1:$J$399,9,0)</f>
        <v>1.1780999999999999</v>
      </c>
      <c r="E49" s="28">
        <f>VLOOKUP(A49,[3]FINAL!$B$1:$K$399,10,0)</f>
        <v>136.47</v>
      </c>
      <c r="F49" s="28">
        <f>VLOOKUP(A49,[3]FINAL!$B$1:$L$399,11,0)</f>
        <v>36.85</v>
      </c>
      <c r="G49" s="28">
        <f>VLOOKUP(A49,[3]FINAL!$B$1:$M$400,12,0)</f>
        <v>12.37</v>
      </c>
      <c r="H49" s="28">
        <f>VLOOKUP(A49,[3]FINAL!$B$1:$N$399,13,0)</f>
        <v>13.68</v>
      </c>
      <c r="I49" s="29"/>
      <c r="J49" s="28">
        <f>VLOOKUP(A49,[3]FINAL!$B$1:$R$399,17,0)</f>
        <v>230.27</v>
      </c>
      <c r="K49" s="14">
        <f t="shared" si="0"/>
        <v>230.27</v>
      </c>
      <c r="L49" s="14"/>
      <c r="M49" s="17">
        <v>95</v>
      </c>
      <c r="N49" s="17">
        <f t="shared" si="1"/>
        <v>325.27</v>
      </c>
      <c r="O49" s="18"/>
    </row>
    <row r="50" spans="1:15">
      <c r="A50" s="12">
        <v>1366552739</v>
      </c>
      <c r="B50" s="16" t="s">
        <v>50</v>
      </c>
      <c r="C50" s="14">
        <v>241.86</v>
      </c>
      <c r="D50" s="15">
        <f>VLOOKUP(A50,[3]FINAL!$B$1:$J$399,9,0)</f>
        <v>1.2369000000000001</v>
      </c>
      <c r="E50" s="28">
        <f>VLOOKUP(A50,[3]FINAL!$B$1:$K$399,10,0)</f>
        <v>141.61000000000001</v>
      </c>
      <c r="F50" s="28">
        <f>VLOOKUP(A50,[3]FINAL!$B$1:$L$399,11,0)</f>
        <v>36.85</v>
      </c>
      <c r="G50" s="28">
        <f>VLOOKUP(A50,[3]FINAL!$B$1:$M$400,12,0)</f>
        <v>14.2</v>
      </c>
      <c r="H50" s="28">
        <f>VLOOKUP(A50,[3]FINAL!$B$1:$N$399,13,0)</f>
        <v>13.68</v>
      </c>
      <c r="I50" s="29"/>
      <c r="J50" s="28">
        <f>VLOOKUP(A50,[3]FINAL!$B$1:$R$399,17,0)</f>
        <v>238.32</v>
      </c>
      <c r="K50" s="14">
        <f t="shared" si="0"/>
        <v>241.86</v>
      </c>
      <c r="L50" s="14"/>
      <c r="M50" s="17">
        <v>95</v>
      </c>
      <c r="N50" s="17">
        <f t="shared" si="1"/>
        <v>336.86</v>
      </c>
      <c r="O50" s="18"/>
    </row>
    <row r="51" spans="1:15">
      <c r="A51" s="12">
        <v>1689767410</v>
      </c>
      <c r="B51" s="13" t="s">
        <v>51</v>
      </c>
      <c r="C51" s="14">
        <v>208.1</v>
      </c>
      <c r="D51" s="15">
        <f>VLOOKUP(A51,[3]FINAL!$B$1:$J$399,9,0)</f>
        <v>1.0087999999999999</v>
      </c>
      <c r="E51" s="28">
        <f>VLOOKUP(A51,[3]FINAL!$B$1:$K$399,10,0)</f>
        <v>123.76</v>
      </c>
      <c r="F51" s="28">
        <f>VLOOKUP(A51,[3]FINAL!$B$1:$L$399,11,0)</f>
        <v>36.85</v>
      </c>
      <c r="G51" s="28">
        <f>VLOOKUP(A51,[3]FINAL!$B$1:$M$400,12,0)</f>
        <v>16.010000000000002</v>
      </c>
      <c r="H51" s="28">
        <f>VLOOKUP(A51,[3]FINAL!$B$1:$N$399,13,0)</f>
        <v>7.18</v>
      </c>
      <c r="I51" s="29"/>
      <c r="J51" s="28">
        <f>VLOOKUP(A51,[3]FINAL!$B$1:$R$399,17,0)</f>
        <v>212.29</v>
      </c>
      <c r="K51" s="14">
        <f t="shared" si="0"/>
        <v>212.29</v>
      </c>
      <c r="L51" s="14"/>
      <c r="M51" s="17">
        <v>95</v>
      </c>
      <c r="N51" s="17">
        <f t="shared" si="1"/>
        <v>307.28999999999996</v>
      </c>
      <c r="O51" s="18"/>
    </row>
    <row r="52" spans="1:15">
      <c r="A52" s="12">
        <v>1245337880</v>
      </c>
      <c r="B52" s="13" t="s">
        <v>52</v>
      </c>
      <c r="C52" s="14">
        <v>240.46</v>
      </c>
      <c r="D52" s="15">
        <f>VLOOKUP(A52,[3]FINAL!$B$1:$J$399,9,0)</f>
        <v>1.3368</v>
      </c>
      <c r="E52" s="28">
        <f>VLOOKUP(A52,[3]FINAL!$B$1:$K$399,10,0)</f>
        <v>150.33000000000001</v>
      </c>
      <c r="F52" s="28">
        <f>VLOOKUP(A52,[3]FINAL!$B$1:$L$399,11,0)</f>
        <v>36.85</v>
      </c>
      <c r="G52" s="28">
        <f>VLOOKUP(A52,[3]FINAL!$B$1:$M$400,12,0)</f>
        <v>12.44</v>
      </c>
      <c r="H52" s="28">
        <f>VLOOKUP(A52,[3]FINAL!$B$1:$N$399,13,0)</f>
        <v>13.68</v>
      </c>
      <c r="I52" s="29"/>
      <c r="J52" s="28">
        <f>VLOOKUP(A52,[3]FINAL!$B$1:$R$399,17,0)</f>
        <v>246.36</v>
      </c>
      <c r="K52" s="14">
        <f t="shared" si="0"/>
        <v>246.36</v>
      </c>
      <c r="L52" s="14"/>
      <c r="M52" s="17">
        <v>95</v>
      </c>
      <c r="N52" s="17">
        <f t="shared" si="1"/>
        <v>341.36</v>
      </c>
      <c r="O52" s="18"/>
    </row>
    <row r="53" spans="1:15">
      <c r="A53" s="12">
        <v>1639122328</v>
      </c>
      <c r="B53" s="13" t="s">
        <v>53</v>
      </c>
      <c r="C53" s="14">
        <v>210.83</v>
      </c>
      <c r="D53" s="15">
        <f>VLOOKUP(A53,[3]FINAL!$B$1:$J$399,9,0)</f>
        <v>0.99760000000000004</v>
      </c>
      <c r="E53" s="28">
        <f>VLOOKUP(A53,[3]FINAL!$B$1:$K$399,10,0)</f>
        <v>122.85</v>
      </c>
      <c r="F53" s="28">
        <f>VLOOKUP(A53,[3]FINAL!$B$1:$L$399,11,0)</f>
        <v>36.85</v>
      </c>
      <c r="G53" s="28">
        <f>VLOOKUP(A53,[3]FINAL!$B$1:$M$400,12,0)</f>
        <v>8.48</v>
      </c>
      <c r="H53" s="28">
        <f>VLOOKUP(A53,[3]FINAL!$B$1:$N$399,13,0)</f>
        <v>13.68</v>
      </c>
      <c r="I53" s="29"/>
      <c r="J53" s="28">
        <f>VLOOKUP(A53,[3]FINAL!$B$1:$R$399,17,0)</f>
        <v>210.05</v>
      </c>
      <c r="K53" s="14">
        <f t="shared" si="0"/>
        <v>210.83</v>
      </c>
      <c r="L53" s="14"/>
      <c r="M53" s="17">
        <v>95</v>
      </c>
      <c r="N53" s="17">
        <f t="shared" si="1"/>
        <v>305.83000000000004</v>
      </c>
      <c r="O53" s="18"/>
    </row>
    <row r="54" spans="1:15">
      <c r="A54" s="12">
        <v>1023671765</v>
      </c>
      <c r="B54" s="13" t="s">
        <v>54</v>
      </c>
      <c r="C54" s="14">
        <v>224.44</v>
      </c>
      <c r="D54" s="15">
        <f>VLOOKUP(A54,[3]FINAL!$B$1:$J$399,9,0)</f>
        <v>1.33</v>
      </c>
      <c r="E54" s="28">
        <f>VLOOKUP(A54,[3]FINAL!$B$1:$K$399,10,0)</f>
        <v>149.25</v>
      </c>
      <c r="F54" s="28">
        <f>VLOOKUP(A54,[3]FINAL!$B$1:$L$399,11,0)</f>
        <v>36.85</v>
      </c>
      <c r="G54" s="28">
        <f>VLOOKUP(A54,[3]FINAL!$B$1:$M$400,12,0)</f>
        <v>8.19</v>
      </c>
      <c r="H54" s="28">
        <f>VLOOKUP(A54,[3]FINAL!$B$1:$N$399,13,0)</f>
        <v>13.68</v>
      </c>
      <c r="I54" s="29"/>
      <c r="J54" s="28">
        <f>VLOOKUP(A54,[3]FINAL!$B$1:$R$399,17,0)</f>
        <v>240.21</v>
      </c>
      <c r="K54" s="14">
        <f t="shared" si="0"/>
        <v>240.21</v>
      </c>
      <c r="L54" s="14"/>
      <c r="M54" s="17">
        <v>95</v>
      </c>
      <c r="N54" s="17">
        <f t="shared" si="1"/>
        <v>335.21000000000004</v>
      </c>
      <c r="O54" s="18"/>
    </row>
    <row r="55" spans="1:15">
      <c r="A55" s="12">
        <v>1962509505</v>
      </c>
      <c r="B55" s="13" t="s">
        <v>55</v>
      </c>
      <c r="C55" s="14">
        <v>239.13</v>
      </c>
      <c r="D55" s="15">
        <f>VLOOKUP(A55,[3]FINAL!$B$1:$J$399,9,0)</f>
        <v>1.2524</v>
      </c>
      <c r="E55" s="28">
        <f>VLOOKUP(A55,[3]FINAL!$B$1:$K$399,10,0)</f>
        <v>142.27000000000001</v>
      </c>
      <c r="F55" s="28">
        <f>VLOOKUP(A55,[3]FINAL!$B$1:$L$399,11,0)</f>
        <v>36.85</v>
      </c>
      <c r="G55" s="28">
        <f>VLOOKUP(A55,[3]FINAL!$B$1:$M$400,12,0)</f>
        <v>20.74</v>
      </c>
      <c r="H55" s="28">
        <f>VLOOKUP(A55,[3]FINAL!$B$1:$N$399,13,0)</f>
        <v>13.68</v>
      </c>
      <c r="I55" s="29"/>
      <c r="J55" s="28">
        <f>VLOOKUP(A55,[3]FINAL!$B$1:$R$399,17,0)</f>
        <v>246.64</v>
      </c>
      <c r="K55" s="14">
        <f t="shared" si="0"/>
        <v>246.64</v>
      </c>
      <c r="L55" s="14"/>
      <c r="M55" s="17">
        <v>95</v>
      </c>
      <c r="N55" s="17">
        <f t="shared" si="1"/>
        <v>341.64</v>
      </c>
      <c r="O55" s="18"/>
    </row>
    <row r="56" spans="1:15">
      <c r="A56" s="12">
        <v>1487060893</v>
      </c>
      <c r="B56" s="13" t="s">
        <v>56</v>
      </c>
      <c r="C56" s="14">
        <v>256.98</v>
      </c>
      <c r="D56" s="15">
        <f>VLOOKUP(A56,[3]FINAL!$B$1:$J$399,9,0)</f>
        <v>1.3509</v>
      </c>
      <c r="E56" s="28">
        <f>VLOOKUP(A56,[3]FINAL!$B$1:$K$399,10,0)</f>
        <v>157.88999999999999</v>
      </c>
      <c r="F56" s="28">
        <f>VLOOKUP(A56,[3]FINAL!$B$1:$L$399,11,0)</f>
        <v>36.85</v>
      </c>
      <c r="G56" s="28">
        <f>VLOOKUP(A56,[3]FINAL!$B$1:$M$400,12,0)</f>
        <v>14.47</v>
      </c>
      <c r="H56" s="28">
        <f>VLOOKUP(A56,[3]FINAL!$B$1:$N$399,13,0)</f>
        <v>13.68</v>
      </c>
      <c r="I56" s="29"/>
      <c r="J56" s="28">
        <f>VLOOKUP(A56,[3]FINAL!$B$1:$R$399,17,0)</f>
        <v>257.44</v>
      </c>
      <c r="K56" s="14">
        <f t="shared" si="0"/>
        <v>257.44</v>
      </c>
      <c r="L56" s="14"/>
      <c r="M56" s="17">
        <v>95</v>
      </c>
      <c r="N56" s="17">
        <f t="shared" si="1"/>
        <v>352.44</v>
      </c>
      <c r="O56" s="18"/>
    </row>
    <row r="57" spans="1:15">
      <c r="A57" s="12">
        <v>1992998504</v>
      </c>
      <c r="B57" s="16" t="s">
        <v>57</v>
      </c>
      <c r="C57" s="14">
        <v>205.21</v>
      </c>
      <c r="D57" s="15">
        <f>VLOOKUP(A57,[3]FINAL!$B$1:$J$399,9,0)</f>
        <v>1.036</v>
      </c>
      <c r="E57" s="28">
        <f>VLOOKUP(A57,[3]FINAL!$B$1:$K$399,10,0)</f>
        <v>126.61</v>
      </c>
      <c r="F57" s="28">
        <f>VLOOKUP(A57,[3]FINAL!$B$1:$L$399,11,0)</f>
        <v>36.85</v>
      </c>
      <c r="G57" s="28">
        <f>VLOOKUP(A57,[3]FINAL!$B$1:$M$400,12,0)</f>
        <v>20.48</v>
      </c>
      <c r="H57" s="28">
        <f>VLOOKUP(A57,[3]FINAL!$B$1:$N$399,13,0)</f>
        <v>0</v>
      </c>
      <c r="I57" s="29"/>
      <c r="J57" s="28">
        <f>VLOOKUP(A57,[3]FINAL!$B$1:$R$399,17,0)</f>
        <v>212.45</v>
      </c>
      <c r="K57" s="14">
        <f t="shared" si="0"/>
        <v>212.45</v>
      </c>
      <c r="L57" s="14"/>
      <c r="M57" s="17">
        <v>95</v>
      </c>
      <c r="N57" s="17">
        <f t="shared" si="1"/>
        <v>307.45</v>
      </c>
      <c r="O57" s="18"/>
    </row>
    <row r="58" spans="1:15">
      <c r="A58" s="12">
        <v>1982130811</v>
      </c>
      <c r="B58" s="16" t="s">
        <v>58</v>
      </c>
      <c r="C58" s="14">
        <v>247.64</v>
      </c>
      <c r="D58" s="15">
        <f>VLOOKUP(A58,[3]FINAL!$B$1:$J$399,9,0)</f>
        <v>1.4502999999999999</v>
      </c>
      <c r="E58" s="28">
        <f>VLOOKUP(A58,[3]FINAL!$B$1:$K$399,10,0)</f>
        <v>157.54</v>
      </c>
      <c r="F58" s="28">
        <f>VLOOKUP(A58,[3]FINAL!$B$1:$L$399,11,0)</f>
        <v>36.85</v>
      </c>
      <c r="G58" s="28">
        <f>VLOOKUP(A58,[3]FINAL!$B$1:$M$400,12,0)</f>
        <v>20.41</v>
      </c>
      <c r="H58" s="28">
        <f>VLOOKUP(A58,[3]FINAL!$B$1:$N$399,13,0)</f>
        <v>13.68</v>
      </c>
      <c r="I58" s="29"/>
      <c r="J58" s="28">
        <f>VLOOKUP(A58,[3]FINAL!$B$1:$R$399,17,0)</f>
        <v>263.89</v>
      </c>
      <c r="K58" s="14">
        <f t="shared" si="0"/>
        <v>263.89</v>
      </c>
      <c r="L58" s="14"/>
      <c r="M58" s="17">
        <v>95</v>
      </c>
      <c r="N58" s="17">
        <f t="shared" si="1"/>
        <v>358.89</v>
      </c>
      <c r="O58" s="18"/>
    </row>
    <row r="59" spans="1:15">
      <c r="A59" s="12">
        <v>1194722629</v>
      </c>
      <c r="B59" s="13" t="s">
        <v>59</v>
      </c>
      <c r="C59" s="14">
        <v>252.03</v>
      </c>
      <c r="D59" s="15">
        <f>VLOOKUP(A59,[3]FINAL!$B$1:$J$399,9,0)</f>
        <v>1.2101999999999999</v>
      </c>
      <c r="E59" s="28">
        <f>VLOOKUP(A59,[3]FINAL!$B$1:$K$399,10,0)</f>
        <v>141.38</v>
      </c>
      <c r="F59" s="28">
        <f>VLOOKUP(A59,[3]FINAL!$B$1:$L$399,11,0)</f>
        <v>36.85</v>
      </c>
      <c r="G59" s="28">
        <f>VLOOKUP(A59,[3]FINAL!$B$1:$M$400,12,0)</f>
        <v>28.96</v>
      </c>
      <c r="H59" s="28">
        <f>VLOOKUP(A59,[3]FINAL!$B$1:$N$399,13,0)</f>
        <v>13.68</v>
      </c>
      <c r="I59" s="29"/>
      <c r="J59" s="28">
        <f>VLOOKUP(A59,[3]FINAL!$B$1:$R$399,17,0)</f>
        <v>255.1</v>
      </c>
      <c r="K59" s="14">
        <f t="shared" si="0"/>
        <v>255.1</v>
      </c>
      <c r="L59" s="14"/>
      <c r="M59" s="17">
        <v>95</v>
      </c>
      <c r="N59" s="17">
        <f t="shared" si="1"/>
        <v>350.1</v>
      </c>
      <c r="O59" s="18"/>
    </row>
    <row r="60" spans="1:15">
      <c r="A60" s="12">
        <v>1255878245</v>
      </c>
      <c r="B60" s="13" t="s">
        <v>60</v>
      </c>
      <c r="C60" s="14">
        <v>229.6</v>
      </c>
      <c r="D60" s="15">
        <f>VLOOKUP(A60,[3]FINAL!$B$1:$J$399,9,0)</f>
        <v>1.1692</v>
      </c>
      <c r="E60" s="28">
        <f>VLOOKUP(A60,[3]FINAL!$B$1:$K$399,10,0)</f>
        <v>136.29</v>
      </c>
      <c r="F60" s="28">
        <f>VLOOKUP(A60,[3]FINAL!$B$1:$L$399,11,0)</f>
        <v>36.85</v>
      </c>
      <c r="G60" s="28">
        <f>VLOOKUP(A60,[3]FINAL!$B$1:$M$400,12,0)</f>
        <v>10.97</v>
      </c>
      <c r="H60" s="28">
        <f>VLOOKUP(A60,[3]FINAL!$B$1:$N$399,13,0)</f>
        <v>13.68</v>
      </c>
      <c r="I60" s="29"/>
      <c r="J60" s="28">
        <f>VLOOKUP(A60,[3]FINAL!$B$1:$R$399,17,0)</f>
        <v>228.45</v>
      </c>
      <c r="K60" s="14">
        <f t="shared" si="0"/>
        <v>229.6</v>
      </c>
      <c r="L60" s="14"/>
      <c r="M60" s="17">
        <v>95</v>
      </c>
      <c r="N60" s="17">
        <f t="shared" si="1"/>
        <v>324.60000000000002</v>
      </c>
      <c r="O60" s="18"/>
    </row>
    <row r="61" spans="1:15">
      <c r="A61" s="12">
        <v>1376932889</v>
      </c>
      <c r="B61" s="16" t="s">
        <v>61</v>
      </c>
      <c r="C61" s="14">
        <v>233.52</v>
      </c>
      <c r="D61" s="15">
        <f>VLOOKUP(A61,[3]FINAL!$B$1:$J$399,9,0)</f>
        <v>1.1133999999999999</v>
      </c>
      <c r="E61" s="28">
        <f>VLOOKUP(A61,[3]FINAL!$B$1:$K$399,10,0)</f>
        <v>132.38999999999999</v>
      </c>
      <c r="F61" s="28">
        <f>VLOOKUP(A61,[3]FINAL!$B$1:$L$399,11,0)</f>
        <v>36.85</v>
      </c>
      <c r="G61" s="28">
        <f>VLOOKUP(A61,[3]FINAL!$B$1:$M$400,12,0)</f>
        <v>33.53</v>
      </c>
      <c r="H61" s="28">
        <f>VLOOKUP(A61,[3]FINAL!$B$1:$N$399,13,0)</f>
        <v>13.68</v>
      </c>
      <c r="I61" s="29"/>
      <c r="J61" s="28">
        <f>VLOOKUP(A61,[3]FINAL!$B$1:$R$399,17,0)</f>
        <v>250</v>
      </c>
      <c r="K61" s="14">
        <f t="shared" si="0"/>
        <v>250</v>
      </c>
      <c r="L61" s="14"/>
      <c r="M61" s="17">
        <v>95</v>
      </c>
      <c r="N61" s="17">
        <f t="shared" si="1"/>
        <v>345</v>
      </c>
      <c r="O61" s="18"/>
    </row>
    <row r="62" spans="1:15">
      <c r="A62" s="12">
        <v>1275519506</v>
      </c>
      <c r="B62" s="13" t="s">
        <v>62</v>
      </c>
      <c r="C62" s="14">
        <v>234.48</v>
      </c>
      <c r="D62" s="15">
        <f>VLOOKUP(A62,[3]FINAL!$B$1:$J$399,9,0)</f>
        <v>1.298</v>
      </c>
      <c r="E62" s="28">
        <f>VLOOKUP(A62,[3]FINAL!$B$1:$K$399,10,0)</f>
        <v>145.86000000000001</v>
      </c>
      <c r="F62" s="28">
        <f>VLOOKUP(A62,[3]FINAL!$B$1:$L$399,11,0)</f>
        <v>36.85</v>
      </c>
      <c r="G62" s="28">
        <f>VLOOKUP(A62,[3]FINAL!$B$1:$M$400,12,0)</f>
        <v>9.94</v>
      </c>
      <c r="H62" s="28">
        <f>VLOOKUP(A62,[3]FINAL!$B$1:$N$399,13,0)</f>
        <v>13.68</v>
      </c>
      <c r="I62" s="29"/>
      <c r="J62" s="28">
        <f>VLOOKUP(A62,[3]FINAL!$B$1:$R$399,17,0)</f>
        <v>238.31</v>
      </c>
      <c r="K62" s="14">
        <f t="shared" si="0"/>
        <v>238.31</v>
      </c>
      <c r="L62" s="14"/>
      <c r="M62" s="17">
        <v>95</v>
      </c>
      <c r="N62" s="17">
        <f t="shared" si="1"/>
        <v>333.31</v>
      </c>
      <c r="O62" s="18"/>
    </row>
    <row r="63" spans="1:15">
      <c r="A63" s="12">
        <v>1114463932</v>
      </c>
      <c r="B63" s="16" t="s">
        <v>63</v>
      </c>
      <c r="C63" s="14">
        <v>235.13</v>
      </c>
      <c r="D63" s="15">
        <f>VLOOKUP(A63,[3]FINAL!$B$1:$J$399,9,0)</f>
        <v>1.1186</v>
      </c>
      <c r="E63" s="28">
        <f>VLOOKUP(A63,[3]FINAL!$B$1:$K$399,10,0)</f>
        <v>132.77000000000001</v>
      </c>
      <c r="F63" s="28">
        <f>VLOOKUP(A63,[3]FINAL!$B$1:$L$399,11,0)</f>
        <v>36.85</v>
      </c>
      <c r="G63" s="28">
        <f>VLOOKUP(A63,[3]FINAL!$B$1:$M$400,12,0)</f>
        <v>30.2</v>
      </c>
      <c r="H63" s="28">
        <f>VLOOKUP(A63,[3]FINAL!$B$1:$N$399,13,0)</f>
        <v>13.68</v>
      </c>
      <c r="I63" s="29"/>
      <c r="J63" s="28">
        <f>VLOOKUP(A63,[3]FINAL!$B$1:$R$399,17,0)</f>
        <v>246.59</v>
      </c>
      <c r="K63" s="14">
        <f t="shared" si="0"/>
        <v>246.59</v>
      </c>
      <c r="L63" s="14"/>
      <c r="M63" s="17">
        <v>95</v>
      </c>
      <c r="N63" s="17">
        <f t="shared" si="1"/>
        <v>341.59000000000003</v>
      </c>
      <c r="O63" s="18"/>
    </row>
    <row r="64" spans="1:15">
      <c r="A64" s="12">
        <v>1609852375</v>
      </c>
      <c r="B64" s="13" t="s">
        <v>64</v>
      </c>
      <c r="C64" s="14">
        <v>233.63</v>
      </c>
      <c r="D64" s="15">
        <f>VLOOKUP(A64,[3]FINAL!$B$1:$J$399,9,0)</f>
        <v>1.1604000000000001</v>
      </c>
      <c r="E64" s="28">
        <f>VLOOKUP(A64,[3]FINAL!$B$1:$K$399,10,0)</f>
        <v>135.4</v>
      </c>
      <c r="F64" s="28">
        <f>VLOOKUP(A64,[3]FINAL!$B$1:$L$399,11,0)</f>
        <v>36.85</v>
      </c>
      <c r="G64" s="28">
        <f>VLOOKUP(A64,[3]FINAL!$B$1:$M$400,12,0)</f>
        <v>8</v>
      </c>
      <c r="H64" s="28">
        <f>VLOOKUP(A64,[3]FINAL!$B$1:$N$399,13,0)</f>
        <v>13.68</v>
      </c>
      <c r="I64" s="29"/>
      <c r="J64" s="28">
        <f>VLOOKUP(A64,[3]FINAL!$B$1:$R$399,17,0)</f>
        <v>223.99</v>
      </c>
      <c r="K64" s="14">
        <f t="shared" si="0"/>
        <v>233.63</v>
      </c>
      <c r="L64" s="14"/>
      <c r="M64" s="17">
        <v>95</v>
      </c>
      <c r="N64" s="17">
        <f t="shared" si="1"/>
        <v>328.63</v>
      </c>
      <c r="O64" s="18"/>
    </row>
    <row r="65" spans="1:15">
      <c r="A65" s="12">
        <v>1093791337</v>
      </c>
      <c r="B65" s="13" t="s">
        <v>65</v>
      </c>
      <c r="C65" s="14">
        <v>234.15</v>
      </c>
      <c r="D65" s="15">
        <f>VLOOKUP(A65,[3]FINAL!$B$1:$J$399,9,0)</f>
        <v>1.1044</v>
      </c>
      <c r="E65" s="28">
        <f>VLOOKUP(A65,[3]FINAL!$B$1:$K$399,10,0)</f>
        <v>131.38</v>
      </c>
      <c r="F65" s="28">
        <f>VLOOKUP(A65,[3]FINAL!$B$1:$L$399,11,0)</f>
        <v>36.85</v>
      </c>
      <c r="G65" s="28">
        <f>VLOOKUP(A65,[3]FINAL!$B$1:$M$400,12,0)</f>
        <v>21.49</v>
      </c>
      <c r="H65" s="28">
        <f>VLOOKUP(A65,[3]FINAL!$B$1:$N$399,13,0)</f>
        <v>13.68</v>
      </c>
      <c r="I65" s="29"/>
      <c r="J65" s="28">
        <f>VLOOKUP(A65,[3]FINAL!$B$1:$R$399,17,0)</f>
        <v>234.93</v>
      </c>
      <c r="K65" s="14">
        <f t="shared" si="0"/>
        <v>234.93</v>
      </c>
      <c r="L65" s="14"/>
      <c r="M65" s="17">
        <v>95</v>
      </c>
      <c r="N65" s="17">
        <f t="shared" si="1"/>
        <v>329.93</v>
      </c>
      <c r="O65" s="18"/>
    </row>
    <row r="66" spans="1:15">
      <c r="A66" s="12">
        <v>1073599635</v>
      </c>
      <c r="B66" s="13" t="s">
        <v>66</v>
      </c>
      <c r="C66" s="14">
        <v>218.99</v>
      </c>
      <c r="D66" s="15">
        <f>VLOOKUP(A66,[3]FINAL!$B$1:$J$399,9,0)</f>
        <v>1.0008999999999999</v>
      </c>
      <c r="E66" s="28">
        <f>VLOOKUP(A66,[3]FINAL!$B$1:$K$399,10,0)</f>
        <v>123.09</v>
      </c>
      <c r="F66" s="28">
        <f>VLOOKUP(A66,[3]FINAL!$B$1:$L$399,11,0)</f>
        <v>36.85</v>
      </c>
      <c r="G66" s="28">
        <f>VLOOKUP(A66,[3]FINAL!$B$1:$M$400,12,0)</f>
        <v>24.53</v>
      </c>
      <c r="H66" s="28">
        <f>VLOOKUP(A66,[3]FINAL!$B$1:$N$399,13,0)</f>
        <v>13.68</v>
      </c>
      <c r="I66" s="29"/>
      <c r="J66" s="28">
        <f>VLOOKUP(A66,[3]FINAL!$B$1:$R$399,17,0)</f>
        <v>228.86</v>
      </c>
      <c r="K66" s="14">
        <f t="shared" si="0"/>
        <v>228.86</v>
      </c>
      <c r="L66" s="14"/>
      <c r="M66" s="17">
        <v>95</v>
      </c>
      <c r="N66" s="17">
        <f t="shared" si="1"/>
        <v>323.86</v>
      </c>
      <c r="O66" s="18"/>
    </row>
    <row r="67" spans="1:15">
      <c r="A67" s="12">
        <v>1053396788</v>
      </c>
      <c r="B67" s="13" t="s">
        <v>67</v>
      </c>
      <c r="C67" s="14">
        <v>240.79</v>
      </c>
      <c r="D67" s="15">
        <f>VLOOKUP(A67,[3]FINAL!$B$1:$J$399,9,0)</f>
        <v>1.1194</v>
      </c>
      <c r="E67" s="28">
        <f>VLOOKUP(A67,[3]FINAL!$B$1:$K$399,10,0)</f>
        <v>132.69</v>
      </c>
      <c r="F67" s="28">
        <f>VLOOKUP(A67,[3]FINAL!$B$1:$L$399,11,0)</f>
        <v>36.85</v>
      </c>
      <c r="G67" s="28">
        <f>VLOOKUP(A67,[3]FINAL!$B$1:$M$400,12,0)</f>
        <v>28.1</v>
      </c>
      <c r="H67" s="28">
        <f>VLOOKUP(A67,[3]FINAL!$B$1:$N$399,13,0)</f>
        <v>13.68</v>
      </c>
      <c r="I67" s="29"/>
      <c r="J67" s="28">
        <f>VLOOKUP(A67,[3]FINAL!$B$1:$R$399,17,0)</f>
        <v>244.07</v>
      </c>
      <c r="K67" s="14">
        <f t="shared" si="0"/>
        <v>244.07</v>
      </c>
      <c r="L67" s="14"/>
      <c r="M67" s="17">
        <v>95</v>
      </c>
      <c r="N67" s="17">
        <f t="shared" si="1"/>
        <v>339.07</v>
      </c>
      <c r="O67" s="18"/>
    </row>
    <row r="68" spans="1:15">
      <c r="A68" s="12">
        <v>1851377543</v>
      </c>
      <c r="B68" s="13" t="s">
        <v>68</v>
      </c>
      <c r="C68" s="14">
        <v>233.18</v>
      </c>
      <c r="D68" s="15">
        <f>VLOOKUP(A68,[3]FINAL!$B$1:$J$399,9,0)</f>
        <v>1.2107000000000001</v>
      </c>
      <c r="E68" s="28">
        <f>VLOOKUP(A68,[3]FINAL!$B$1:$K$399,10,0)</f>
        <v>139.5</v>
      </c>
      <c r="F68" s="28">
        <f>VLOOKUP(A68,[3]FINAL!$B$1:$L$399,11,0)</f>
        <v>36.85</v>
      </c>
      <c r="G68" s="28">
        <f>VLOOKUP(A68,[3]FINAL!$B$1:$M$400,12,0)</f>
        <v>15.58</v>
      </c>
      <c r="H68" s="28">
        <f>VLOOKUP(A68,[3]FINAL!$B$1:$N$399,13,0)</f>
        <v>13.68</v>
      </c>
      <c r="I68" s="29"/>
      <c r="J68" s="28">
        <f>VLOOKUP(A68,[3]FINAL!$B$1:$R$399,17,0)</f>
        <v>237.48</v>
      </c>
      <c r="K68" s="14">
        <f t="shared" si="0"/>
        <v>237.48</v>
      </c>
      <c r="L68" s="14"/>
      <c r="M68" s="17">
        <v>95</v>
      </c>
      <c r="N68" s="17">
        <f t="shared" si="1"/>
        <v>332.48</v>
      </c>
      <c r="O68" s="18"/>
    </row>
    <row r="69" spans="1:15">
      <c r="A69" s="12">
        <v>1508842295</v>
      </c>
      <c r="B69" s="13" t="s">
        <v>69</v>
      </c>
      <c r="C69" s="14">
        <v>229.51</v>
      </c>
      <c r="D69" s="15">
        <f>VLOOKUP(A69,[3]FINAL!$B$1:$J$399,9,0)</f>
        <v>1.0858000000000001</v>
      </c>
      <c r="E69" s="28">
        <f>VLOOKUP(A69,[3]FINAL!$B$1:$K$399,10,0)</f>
        <v>129.5</v>
      </c>
      <c r="F69" s="28">
        <f>VLOOKUP(A69,[3]FINAL!$B$1:$L$399,11,0)</f>
        <v>36.85</v>
      </c>
      <c r="G69" s="28">
        <f>VLOOKUP(A69,[3]FINAL!$B$1:$M$400,12,0)</f>
        <v>25.4</v>
      </c>
      <c r="H69" s="28">
        <f>VLOOKUP(A69,[3]FINAL!$B$1:$N$399,13,0)</f>
        <v>13.68</v>
      </c>
      <c r="I69" s="29"/>
      <c r="J69" s="28">
        <f>VLOOKUP(A69,[3]FINAL!$B$1:$R$399,17,0)</f>
        <v>237.27</v>
      </c>
      <c r="K69" s="14">
        <f t="shared" si="0"/>
        <v>237.27</v>
      </c>
      <c r="L69" s="14"/>
      <c r="M69" s="17">
        <v>95</v>
      </c>
      <c r="N69" s="17">
        <f t="shared" si="1"/>
        <v>332.27</v>
      </c>
      <c r="O69" s="18"/>
    </row>
    <row r="70" spans="1:15">
      <c r="A70" s="12">
        <v>1639155302</v>
      </c>
      <c r="B70" s="13" t="s">
        <v>70</v>
      </c>
      <c r="C70" s="14">
        <v>245.67</v>
      </c>
      <c r="D70" s="15">
        <f>VLOOKUP(A70,[3]FINAL!$B$1:$J$399,9,0)</f>
        <v>1.4604999999999999</v>
      </c>
      <c r="E70" s="28">
        <f>VLOOKUP(A70,[3]FINAL!$B$1:$K$399,10,0)</f>
        <v>159.34</v>
      </c>
      <c r="F70" s="28">
        <f>VLOOKUP(A70,[3]FINAL!$B$1:$L$399,11,0)</f>
        <v>36.85</v>
      </c>
      <c r="G70" s="28">
        <f>VLOOKUP(A70,[3]FINAL!$B$1:$M$400,12,0)</f>
        <v>9.65</v>
      </c>
      <c r="H70" s="28">
        <f>VLOOKUP(A70,[3]FINAL!$B$1:$N$399,13,0)</f>
        <v>13.68</v>
      </c>
      <c r="I70" s="29"/>
      <c r="J70" s="28">
        <f>VLOOKUP(A70,[3]FINAL!$B$1:$R$399,17,0)</f>
        <v>253.55</v>
      </c>
      <c r="K70" s="14">
        <f t="shared" si="0"/>
        <v>253.55</v>
      </c>
      <c r="L70" s="14"/>
      <c r="M70" s="17">
        <v>95</v>
      </c>
      <c r="N70" s="17">
        <f t="shared" si="1"/>
        <v>348.55</v>
      </c>
      <c r="O70" s="18"/>
    </row>
    <row r="71" spans="1:15">
      <c r="A71" s="12">
        <v>1346226040</v>
      </c>
      <c r="B71" s="13" t="s">
        <v>71</v>
      </c>
      <c r="C71" s="14">
        <v>232.1</v>
      </c>
      <c r="D71" s="15">
        <f>VLOOKUP(A71,[3]FINAL!$B$1:$J$399,9,0)</f>
        <v>1.2642</v>
      </c>
      <c r="E71" s="28">
        <f>VLOOKUP(A71,[3]FINAL!$B$1:$K$399,10,0)</f>
        <v>144.28</v>
      </c>
      <c r="F71" s="28">
        <f>VLOOKUP(A71,[3]FINAL!$B$1:$L$399,11,0)</f>
        <v>36.85</v>
      </c>
      <c r="G71" s="28">
        <f>VLOOKUP(A71,[3]FINAL!$B$1:$M$400,12,0)</f>
        <v>11.56</v>
      </c>
      <c r="H71" s="28">
        <f>VLOOKUP(A71,[3]FINAL!$B$1:$N$399,13,0)</f>
        <v>13.68</v>
      </c>
      <c r="I71" s="29"/>
      <c r="J71" s="28">
        <f>VLOOKUP(A71,[3]FINAL!$B$1:$R$399,17,0)</f>
        <v>238.36</v>
      </c>
      <c r="K71" s="14">
        <f t="shared" si="0"/>
        <v>238.36</v>
      </c>
      <c r="L71" s="14"/>
      <c r="M71" s="17">
        <v>95</v>
      </c>
      <c r="N71" s="17">
        <f t="shared" si="1"/>
        <v>333.36</v>
      </c>
      <c r="O71" s="18"/>
    </row>
    <row r="72" spans="1:15">
      <c r="A72" s="12">
        <v>1730722240</v>
      </c>
      <c r="B72" s="13" t="s">
        <v>72</v>
      </c>
      <c r="C72" s="14">
        <v>242.19</v>
      </c>
      <c r="D72" s="15">
        <f>VLOOKUP(A72,[3]FINAL!$B$1:$J$399,9,0)</f>
        <v>1.2802</v>
      </c>
      <c r="E72" s="28">
        <f>VLOOKUP(A72,[3]FINAL!$B$1:$K$399,10,0)</f>
        <v>144.47</v>
      </c>
      <c r="F72" s="28">
        <f>VLOOKUP(A72,[3]FINAL!$B$1:$L$399,11,0)</f>
        <v>36.85</v>
      </c>
      <c r="G72" s="28">
        <f>VLOOKUP(A72,[3]FINAL!$B$1:$M$400,12,0)</f>
        <v>25.14</v>
      </c>
      <c r="H72" s="28">
        <f>VLOOKUP(A72,[3]FINAL!$B$1:$N$399,13,0)</f>
        <v>13.68</v>
      </c>
      <c r="I72" s="29"/>
      <c r="J72" s="28">
        <f>VLOOKUP(A72,[3]FINAL!$B$1:$R$399,17,0)</f>
        <v>254.26</v>
      </c>
      <c r="K72" s="14">
        <f t="shared" si="0"/>
        <v>254.26</v>
      </c>
      <c r="L72" s="14"/>
      <c r="M72" s="17">
        <v>95</v>
      </c>
      <c r="N72" s="17">
        <f t="shared" si="1"/>
        <v>349.26</v>
      </c>
      <c r="O72" s="18"/>
    </row>
    <row r="73" spans="1:15">
      <c r="A73" s="12">
        <v>1528044294</v>
      </c>
      <c r="B73" s="13" t="s">
        <v>73</v>
      </c>
      <c r="C73" s="14">
        <v>241.59</v>
      </c>
      <c r="D73" s="15">
        <f>VLOOKUP(A73,[3]FINAL!$B$1:$J$399,9,0)</f>
        <v>1.3056000000000001</v>
      </c>
      <c r="E73" s="28">
        <f>VLOOKUP(A73,[3]FINAL!$B$1:$K$399,10,0)</f>
        <v>148.34</v>
      </c>
      <c r="F73" s="28">
        <f>VLOOKUP(A73,[3]FINAL!$B$1:$L$399,11,0)</f>
        <v>36.85</v>
      </c>
      <c r="G73" s="28">
        <f>VLOOKUP(A73,[3]FINAL!$B$1:$M$400,12,0)</f>
        <v>16.920000000000002</v>
      </c>
      <c r="H73" s="28">
        <f>VLOOKUP(A73,[3]FINAL!$B$1:$N$399,13,0)</f>
        <v>13.68</v>
      </c>
      <c r="I73" s="29"/>
      <c r="J73" s="28">
        <f>VLOOKUP(A73,[3]FINAL!$B$1:$R$399,17,0)</f>
        <v>249.24</v>
      </c>
      <c r="K73" s="14">
        <f t="shared" si="0"/>
        <v>249.24</v>
      </c>
      <c r="L73" s="14"/>
      <c r="M73" s="17">
        <v>95</v>
      </c>
      <c r="N73" s="17">
        <f t="shared" si="1"/>
        <v>344.24</v>
      </c>
      <c r="O73" s="18"/>
    </row>
    <row r="74" spans="1:15">
      <c r="A74" s="12">
        <v>1356372650</v>
      </c>
      <c r="B74" s="13" t="s">
        <v>74</v>
      </c>
      <c r="C74" s="14">
        <v>238.99</v>
      </c>
      <c r="D74" s="15">
        <f>VLOOKUP(A74,[3]FINAL!$B$1:$J$399,9,0)</f>
        <v>1.3479000000000001</v>
      </c>
      <c r="E74" s="28">
        <f>VLOOKUP(A74,[3]FINAL!$B$1:$K$399,10,0)</f>
        <v>147.03</v>
      </c>
      <c r="F74" s="28">
        <f>VLOOKUP(A74,[3]FINAL!$B$1:$L$399,11,0)</f>
        <v>36.85</v>
      </c>
      <c r="G74" s="28">
        <f>VLOOKUP(A74,[3]FINAL!$B$1:$M$400,12,0)</f>
        <v>16.899999999999999</v>
      </c>
      <c r="H74" s="28">
        <f>VLOOKUP(A74,[3]FINAL!$B$1:$N$399,13,0)</f>
        <v>13.68</v>
      </c>
      <c r="I74" s="29"/>
      <c r="J74" s="28">
        <f>VLOOKUP(A74,[3]FINAL!$B$1:$R$399,17,0)</f>
        <v>247.7</v>
      </c>
      <c r="K74" s="14">
        <f t="shared" si="0"/>
        <v>247.7</v>
      </c>
      <c r="L74" s="14"/>
      <c r="M74" s="17">
        <v>95</v>
      </c>
      <c r="N74" s="17">
        <f t="shared" si="1"/>
        <v>342.7</v>
      </c>
      <c r="O74" s="18"/>
    </row>
    <row r="75" spans="1:15">
      <c r="A75" s="12">
        <v>1255682522</v>
      </c>
      <c r="B75" s="16" t="s">
        <v>75</v>
      </c>
      <c r="C75" s="14">
        <v>229.57</v>
      </c>
      <c r="D75" s="15">
        <f>VLOOKUP(A75,[3]FINAL!$B$1:$J$399,9,0)</f>
        <v>1.2464</v>
      </c>
      <c r="E75" s="28">
        <f>VLOOKUP(A75,[3]FINAL!$B$1:$K$399,10,0)</f>
        <v>142.32</v>
      </c>
      <c r="F75" s="28">
        <f>VLOOKUP(A75,[3]FINAL!$B$1:$L$399,11,0)</f>
        <v>36.85</v>
      </c>
      <c r="G75" s="28">
        <f>VLOOKUP(A75,[3]FINAL!$B$1:$M$400,12,0)</f>
        <v>24.04</v>
      </c>
      <c r="H75" s="28">
        <f>VLOOKUP(A75,[3]FINAL!$B$1:$N$399,13,0)</f>
        <v>13.68</v>
      </c>
      <c r="I75" s="29"/>
      <c r="J75" s="28">
        <f>VLOOKUP(A75,[3]FINAL!$B$1:$R$399,17,0)</f>
        <v>250.51</v>
      </c>
      <c r="K75" s="14">
        <f t="shared" si="0"/>
        <v>250.51</v>
      </c>
      <c r="L75" s="14"/>
      <c r="M75" s="17">
        <v>95</v>
      </c>
      <c r="N75" s="17">
        <f t="shared" si="1"/>
        <v>345.51</v>
      </c>
      <c r="O75" s="18"/>
    </row>
    <row r="76" spans="1:15">
      <c r="A76" s="12">
        <v>1225064777</v>
      </c>
      <c r="B76" s="13" t="s">
        <v>76</v>
      </c>
      <c r="C76" s="14">
        <v>223.08</v>
      </c>
      <c r="D76" s="15">
        <f>VLOOKUP(A76,[3]FINAL!$B$1:$J$399,9,0)</f>
        <v>1.2186999999999999</v>
      </c>
      <c r="E76" s="28">
        <f>VLOOKUP(A76,[3]FINAL!$B$1:$K$399,10,0)</f>
        <v>139.63</v>
      </c>
      <c r="F76" s="28">
        <f>VLOOKUP(A76,[3]FINAL!$B$1:$L$399,11,0)</f>
        <v>36.85</v>
      </c>
      <c r="G76" s="28">
        <f>VLOOKUP(A76,[3]FINAL!$B$1:$M$400,12,0)</f>
        <v>8.7799999999999994</v>
      </c>
      <c r="H76" s="28">
        <f>VLOOKUP(A76,[3]FINAL!$B$1:$N$399,13,0)</f>
        <v>7.18</v>
      </c>
      <c r="I76" s="29"/>
      <c r="J76" s="28">
        <f>VLOOKUP(A76,[3]FINAL!$B$1:$R$399,17,0)</f>
        <v>222.27</v>
      </c>
      <c r="K76" s="14">
        <f t="shared" si="0"/>
        <v>223.08</v>
      </c>
      <c r="L76" s="14"/>
      <c r="M76" s="17">
        <v>95</v>
      </c>
      <c r="N76" s="17">
        <f t="shared" si="1"/>
        <v>318.08000000000004</v>
      </c>
      <c r="O76" s="18"/>
    </row>
    <row r="77" spans="1:15">
      <c r="A77" s="12">
        <v>1649254582</v>
      </c>
      <c r="B77" s="13" t="s">
        <v>77</v>
      </c>
      <c r="C77" s="14">
        <v>253.61</v>
      </c>
      <c r="D77" s="15">
        <f>VLOOKUP(A77,[3]FINAL!$B$1:$J$399,9,0)</f>
        <v>1.3</v>
      </c>
      <c r="E77" s="28">
        <f>VLOOKUP(A77,[3]FINAL!$B$1:$K$399,10,0)</f>
        <v>147.78</v>
      </c>
      <c r="F77" s="28">
        <f>VLOOKUP(A77,[3]FINAL!$B$1:$L$399,11,0)</f>
        <v>36.85</v>
      </c>
      <c r="G77" s="28">
        <f>VLOOKUP(A77,[3]FINAL!$B$1:$M$400,12,0)</f>
        <v>31.62</v>
      </c>
      <c r="H77" s="28">
        <f>VLOOKUP(A77,[3]FINAL!$B$1:$N$399,13,0)</f>
        <v>13.68</v>
      </c>
      <c r="I77" s="29"/>
      <c r="J77" s="28">
        <f>VLOOKUP(A77,[3]FINAL!$B$1:$R$399,17,0)</f>
        <v>265.57</v>
      </c>
      <c r="K77" s="14">
        <f t="shared" si="0"/>
        <v>265.57</v>
      </c>
      <c r="L77" s="14"/>
      <c r="M77" s="17">
        <v>95</v>
      </c>
      <c r="N77" s="17">
        <f t="shared" si="1"/>
        <v>360.57</v>
      </c>
      <c r="O77" s="18"/>
    </row>
    <row r="78" spans="1:15">
      <c r="A78" s="12">
        <v>1326132507</v>
      </c>
      <c r="B78" s="13" t="s">
        <v>78</v>
      </c>
      <c r="C78" s="14">
        <v>224.67</v>
      </c>
      <c r="D78" s="15">
        <f>VLOOKUP(A78,[3]FINAL!$B$1:$J$399,9,0)</f>
        <v>1.1556999999999999</v>
      </c>
      <c r="E78" s="28">
        <f>VLOOKUP(A78,[3]FINAL!$B$1:$K$399,10,0)</f>
        <v>135.02000000000001</v>
      </c>
      <c r="F78" s="28">
        <f>VLOOKUP(A78,[3]FINAL!$B$1:$L$399,11,0)</f>
        <v>36.85</v>
      </c>
      <c r="G78" s="28">
        <f>VLOOKUP(A78,[3]FINAL!$B$1:$M$400,12,0)</f>
        <v>20.46</v>
      </c>
      <c r="H78" s="28">
        <f>VLOOKUP(A78,[3]FINAL!$B$1:$N$399,13,0)</f>
        <v>13.68</v>
      </c>
      <c r="I78" s="29"/>
      <c r="J78" s="28">
        <f>VLOOKUP(A78,[3]FINAL!$B$1:$R$399,17,0)</f>
        <v>237.94</v>
      </c>
      <c r="K78" s="14">
        <f t="shared" si="0"/>
        <v>237.94</v>
      </c>
      <c r="L78" s="14"/>
      <c r="M78" s="17">
        <v>95</v>
      </c>
      <c r="N78" s="17">
        <f t="shared" si="1"/>
        <v>332.94</v>
      </c>
      <c r="O78" s="18"/>
    </row>
    <row r="79" spans="1:15">
      <c r="A79" s="12">
        <v>1093228397</v>
      </c>
      <c r="B79" s="16" t="s">
        <v>79</v>
      </c>
      <c r="C79" s="14">
        <v>242.3</v>
      </c>
      <c r="D79" s="15">
        <f>VLOOKUP(A79,[3]FINAL!$B$1:$J$399,9,0)</f>
        <v>1.2655000000000001</v>
      </c>
      <c r="E79" s="28">
        <f>VLOOKUP(A79,[3]FINAL!$B$1:$K$399,10,0)</f>
        <v>143.74</v>
      </c>
      <c r="F79" s="28">
        <f>VLOOKUP(A79,[3]FINAL!$B$1:$L$399,11,0)</f>
        <v>36.85</v>
      </c>
      <c r="G79" s="28">
        <f>VLOOKUP(A79,[3]FINAL!$B$1:$M$400,12,0)</f>
        <v>22.69</v>
      </c>
      <c r="H79" s="28">
        <f>VLOOKUP(A79,[3]FINAL!$B$1:$N$399,13,0)</f>
        <v>13.68</v>
      </c>
      <c r="I79" s="29"/>
      <c r="J79" s="28">
        <f>VLOOKUP(A79,[3]FINAL!$B$1:$R$399,17,0)</f>
        <v>250.59</v>
      </c>
      <c r="K79" s="14">
        <f t="shared" si="0"/>
        <v>250.59</v>
      </c>
      <c r="L79" s="14"/>
      <c r="M79" s="17">
        <v>95</v>
      </c>
      <c r="N79" s="17">
        <f t="shared" si="1"/>
        <v>345.59000000000003</v>
      </c>
      <c r="O79" s="18"/>
    </row>
    <row r="80" spans="1:15">
      <c r="A80" s="12">
        <v>1891908687</v>
      </c>
      <c r="B80" s="16" t="s">
        <v>80</v>
      </c>
      <c r="C80" s="14">
        <v>238.33</v>
      </c>
      <c r="D80" s="15">
        <f>VLOOKUP(A80,[3]FINAL!$B$1:$J$399,9,0)</f>
        <v>1.2712000000000001</v>
      </c>
      <c r="E80" s="28">
        <f>VLOOKUP(A80,[3]FINAL!$B$1:$K$399,10,0)</f>
        <v>144.16999999999999</v>
      </c>
      <c r="F80" s="28">
        <f>VLOOKUP(A80,[3]FINAL!$B$1:$L$399,11,0)</f>
        <v>36.85</v>
      </c>
      <c r="G80" s="28">
        <f>VLOOKUP(A80,[3]FINAL!$B$1:$M$400,12,0)</f>
        <v>15.63</v>
      </c>
      <c r="H80" s="28">
        <f>VLOOKUP(A80,[3]FINAL!$B$1:$N$399,13,0)</f>
        <v>13.68</v>
      </c>
      <c r="I80" s="29"/>
      <c r="J80" s="28">
        <f>VLOOKUP(A80,[3]FINAL!$B$1:$R$399,17,0)</f>
        <v>242.93</v>
      </c>
      <c r="K80" s="14">
        <f t="shared" si="0"/>
        <v>242.93</v>
      </c>
      <c r="L80" s="14"/>
      <c r="M80" s="17">
        <v>95</v>
      </c>
      <c r="N80" s="17">
        <f t="shared" si="1"/>
        <v>337.93</v>
      </c>
      <c r="O80" s="18"/>
    </row>
    <row r="81" spans="1:15">
      <c r="A81" s="12">
        <v>1235175175</v>
      </c>
      <c r="B81" s="13" t="s">
        <v>81</v>
      </c>
      <c r="C81" s="14">
        <v>220.21</v>
      </c>
      <c r="D81" s="15">
        <f>VLOOKUP(A81,[3]FINAL!$B$1:$J$399,9,0)</f>
        <v>1.2092000000000001</v>
      </c>
      <c r="E81" s="28">
        <f>VLOOKUP(A81,[3]FINAL!$B$1:$K$399,10,0)</f>
        <v>138.47999999999999</v>
      </c>
      <c r="F81" s="28">
        <f>VLOOKUP(A81,[3]FINAL!$B$1:$L$399,11,0)</f>
        <v>36.85</v>
      </c>
      <c r="G81" s="28">
        <f>VLOOKUP(A81,[3]FINAL!$B$1:$M$400,12,0)</f>
        <v>8.2100000000000009</v>
      </c>
      <c r="H81" s="28">
        <f>VLOOKUP(A81,[3]FINAL!$B$1:$N$399,13,0)</f>
        <v>7.18</v>
      </c>
      <c r="I81" s="29"/>
      <c r="J81" s="28">
        <f>VLOOKUP(A81,[3]FINAL!$B$1:$R$399,17,0)</f>
        <v>220.28</v>
      </c>
      <c r="K81" s="14">
        <f t="shared" si="0"/>
        <v>220.28</v>
      </c>
      <c r="L81" s="14"/>
      <c r="M81" s="17">
        <v>95</v>
      </c>
      <c r="N81" s="17">
        <f t="shared" si="1"/>
        <v>315.27999999999997</v>
      </c>
      <c r="O81" s="18"/>
    </row>
    <row r="82" spans="1:15">
      <c r="A82" s="12">
        <v>1992724157</v>
      </c>
      <c r="B82" s="13" t="s">
        <v>82</v>
      </c>
      <c r="C82" s="14">
        <v>234.04</v>
      </c>
      <c r="D82" s="15">
        <f>VLOOKUP(A82,[3]FINAL!$B$1:$J$399,9,0)</f>
        <v>1.3222</v>
      </c>
      <c r="E82" s="28">
        <f>VLOOKUP(A82,[3]FINAL!$B$1:$K$399,10,0)</f>
        <v>149.28</v>
      </c>
      <c r="F82" s="28">
        <f>VLOOKUP(A82,[3]FINAL!$B$1:$L$399,11,0)</f>
        <v>36.85</v>
      </c>
      <c r="G82" s="28">
        <f>VLOOKUP(A82,[3]FINAL!$B$1:$M$400,12,0)</f>
        <v>10.11</v>
      </c>
      <c r="H82" s="28">
        <f>VLOOKUP(A82,[3]FINAL!$B$1:$N$399,13,0)</f>
        <v>13.68</v>
      </c>
      <c r="I82" s="29"/>
      <c r="J82" s="28">
        <f>VLOOKUP(A82,[3]FINAL!$B$1:$R$399,17,0)</f>
        <v>242.46</v>
      </c>
      <c r="K82" s="14">
        <f t="shared" si="0"/>
        <v>242.46</v>
      </c>
      <c r="L82" s="14"/>
      <c r="M82" s="17">
        <v>95</v>
      </c>
      <c r="N82" s="17">
        <f t="shared" si="1"/>
        <v>337.46000000000004</v>
      </c>
      <c r="O82" s="18"/>
    </row>
    <row r="83" spans="1:15">
      <c r="A83" s="12">
        <v>1174608350</v>
      </c>
      <c r="B83" s="13" t="s">
        <v>83</v>
      </c>
      <c r="C83" s="14">
        <v>239.7</v>
      </c>
      <c r="D83" s="15">
        <f>VLOOKUP(A83,[3]FINAL!$B$1:$J$399,9,0)</f>
        <v>1.2765</v>
      </c>
      <c r="E83" s="28">
        <f>VLOOKUP(A83,[3]FINAL!$B$1:$K$399,10,0)</f>
        <v>144.57</v>
      </c>
      <c r="F83" s="28">
        <f>VLOOKUP(A83,[3]FINAL!$B$1:$L$399,11,0)</f>
        <v>36.85</v>
      </c>
      <c r="G83" s="28">
        <f>VLOOKUP(A83,[3]FINAL!$B$1:$M$400,12,0)</f>
        <v>12.31</v>
      </c>
      <c r="H83" s="28">
        <f>VLOOKUP(A83,[3]FINAL!$B$1:$N$399,13,0)</f>
        <v>13.68</v>
      </c>
      <c r="I83" s="29"/>
      <c r="J83" s="28">
        <f>VLOOKUP(A83,[3]FINAL!$B$1:$R$399,17,0)</f>
        <v>239.56</v>
      </c>
      <c r="K83" s="14">
        <f t="shared" si="0"/>
        <v>239.7</v>
      </c>
      <c r="L83" s="14"/>
      <c r="M83" s="17">
        <v>95</v>
      </c>
      <c r="N83" s="17">
        <f t="shared" si="1"/>
        <v>334.7</v>
      </c>
      <c r="O83" s="18"/>
    </row>
    <row r="84" spans="1:15">
      <c r="A84" s="12">
        <v>1497283899</v>
      </c>
      <c r="B84" s="13" t="s">
        <v>84</v>
      </c>
      <c r="C84" s="14">
        <v>218.81</v>
      </c>
      <c r="D84" s="15">
        <f>VLOOKUP(A84,[3]FINAL!$B$1:$J$399,9,0)</f>
        <v>1.1537999999999999</v>
      </c>
      <c r="E84" s="28">
        <f>VLOOKUP(A84,[3]FINAL!$B$1:$K$399,10,0)</f>
        <v>135.25</v>
      </c>
      <c r="F84" s="28">
        <f>VLOOKUP(A84,[3]FINAL!$B$1:$L$399,11,0)</f>
        <v>36.85</v>
      </c>
      <c r="G84" s="28">
        <f>VLOOKUP(A84,[3]FINAL!$B$1:$M$400,12,0)</f>
        <v>10.16</v>
      </c>
      <c r="H84" s="28">
        <f>VLOOKUP(A84,[3]FINAL!$B$1:$N$399,13,0)</f>
        <v>13.68</v>
      </c>
      <c r="I84" s="29"/>
      <c r="J84" s="28">
        <f>VLOOKUP(A84,[3]FINAL!$B$1:$R$399,17,0)</f>
        <v>226.31</v>
      </c>
      <c r="K84" s="14">
        <f t="shared" si="0"/>
        <v>226.31</v>
      </c>
      <c r="L84" s="14"/>
      <c r="M84" s="17">
        <v>95</v>
      </c>
      <c r="N84" s="17">
        <f t="shared" si="1"/>
        <v>321.31</v>
      </c>
      <c r="O84" s="18"/>
    </row>
    <row r="85" spans="1:15">
      <c r="A85" s="12">
        <v>1578013876</v>
      </c>
      <c r="B85" s="13" t="s">
        <v>85</v>
      </c>
      <c r="C85" s="14">
        <v>223.57</v>
      </c>
      <c r="D85" s="15">
        <f>VLOOKUP(A85,[3]FINAL!$B$1:$J$399,9,0)</f>
        <v>1.2169000000000001</v>
      </c>
      <c r="E85" s="28">
        <f>VLOOKUP(A85,[3]FINAL!$B$1:$K$399,10,0)</f>
        <v>139.56</v>
      </c>
      <c r="F85" s="28">
        <f>VLOOKUP(A85,[3]FINAL!$B$1:$L$399,11,0)</f>
        <v>36.85</v>
      </c>
      <c r="G85" s="28">
        <f>VLOOKUP(A85,[3]FINAL!$B$1:$M$400,12,0)</f>
        <v>8.0299999999999994</v>
      </c>
      <c r="H85" s="28">
        <f>VLOOKUP(A85,[3]FINAL!$B$1:$N$399,13,0)</f>
        <v>13.68</v>
      </c>
      <c r="I85" s="29"/>
      <c r="J85" s="28">
        <f>VLOOKUP(A85,[3]FINAL!$B$1:$R$399,17,0)</f>
        <v>228.83</v>
      </c>
      <c r="K85" s="14">
        <f t="shared" si="0"/>
        <v>228.83</v>
      </c>
      <c r="L85" s="14"/>
      <c r="M85" s="17">
        <v>95</v>
      </c>
      <c r="N85" s="17">
        <f t="shared" si="1"/>
        <v>323.83000000000004</v>
      </c>
      <c r="O85" s="18"/>
    </row>
    <row r="86" spans="1:15">
      <c r="A86" s="12">
        <v>1265441208</v>
      </c>
      <c r="B86" s="13" t="s">
        <v>86</v>
      </c>
      <c r="C86" s="14">
        <v>220.29</v>
      </c>
      <c r="D86" s="15">
        <f>VLOOKUP(A86,[3]FINAL!$B$1:$J$399,9,0)</f>
        <v>1.0492999999999999</v>
      </c>
      <c r="E86" s="28">
        <f>VLOOKUP(A86,[3]FINAL!$B$1:$K$399,10,0)</f>
        <v>126.72</v>
      </c>
      <c r="F86" s="28">
        <f>VLOOKUP(A86,[3]FINAL!$B$1:$L$399,11,0)</f>
        <v>36.85</v>
      </c>
      <c r="G86" s="28">
        <f>VLOOKUP(A86,[3]FINAL!$B$1:$M$400,12,0)</f>
        <v>13.25</v>
      </c>
      <c r="H86" s="28">
        <f>VLOOKUP(A86,[3]FINAL!$B$1:$N$399,13,0)</f>
        <v>13.68</v>
      </c>
      <c r="I86" s="29"/>
      <c r="J86" s="28">
        <f>VLOOKUP(A86,[3]FINAL!$B$1:$R$399,17,0)</f>
        <v>220.03</v>
      </c>
      <c r="K86" s="14">
        <f t="shared" si="0"/>
        <v>220.29</v>
      </c>
      <c r="L86" s="14"/>
      <c r="M86" s="17">
        <v>95</v>
      </c>
      <c r="N86" s="17">
        <f t="shared" si="1"/>
        <v>315.28999999999996</v>
      </c>
      <c r="O86" s="18"/>
    </row>
    <row r="87" spans="1:15">
      <c r="A87" s="12">
        <v>1619099520</v>
      </c>
      <c r="B87" s="13" t="s">
        <v>87</v>
      </c>
      <c r="C87" s="14">
        <v>238.39</v>
      </c>
      <c r="D87" s="15">
        <f>VLOOKUP(A87,[3]FINAL!$B$1:$J$399,9,0)</f>
        <v>1.3053999999999999</v>
      </c>
      <c r="E87" s="28">
        <f>VLOOKUP(A87,[3]FINAL!$B$1:$K$399,10,0)</f>
        <v>147.21</v>
      </c>
      <c r="F87" s="28">
        <f>VLOOKUP(A87,[3]FINAL!$B$1:$L$399,11,0)</f>
        <v>36.85</v>
      </c>
      <c r="G87" s="28">
        <f>VLOOKUP(A87,[3]FINAL!$B$1:$M$400,12,0)</f>
        <v>17.23</v>
      </c>
      <c r="H87" s="28">
        <f>VLOOKUP(A87,[3]FINAL!$B$1:$N$399,13,0)</f>
        <v>13.68</v>
      </c>
      <c r="I87" s="29"/>
      <c r="J87" s="28">
        <f>VLOOKUP(A87,[3]FINAL!$B$1:$R$399,17,0)</f>
        <v>248.29</v>
      </c>
      <c r="K87" s="14">
        <f t="shared" si="0"/>
        <v>248.29</v>
      </c>
      <c r="L87" s="14"/>
      <c r="M87" s="17">
        <v>95</v>
      </c>
      <c r="N87" s="17">
        <f t="shared" si="1"/>
        <v>343.28999999999996</v>
      </c>
      <c r="O87" s="18"/>
    </row>
    <row r="88" spans="1:15">
      <c r="A88" s="12">
        <v>1245350289</v>
      </c>
      <c r="B88" s="13" t="s">
        <v>88</v>
      </c>
      <c r="C88" s="14">
        <v>228.23</v>
      </c>
      <c r="D88" s="15">
        <f>VLOOKUP(A88,[3]FINAL!$B$1:$J$399,9,0)</f>
        <v>1.1823999999999999</v>
      </c>
      <c r="E88" s="28">
        <f>VLOOKUP(A88,[3]FINAL!$B$1:$K$399,10,0)</f>
        <v>136.61000000000001</v>
      </c>
      <c r="F88" s="28">
        <f>VLOOKUP(A88,[3]FINAL!$B$1:$L$399,11,0)</f>
        <v>36.85</v>
      </c>
      <c r="G88" s="28">
        <f>VLOOKUP(A88,[3]FINAL!$B$1:$M$400,12,0)</f>
        <v>14.76</v>
      </c>
      <c r="H88" s="28">
        <f>VLOOKUP(A88,[3]FINAL!$B$1:$N$399,13,0)</f>
        <v>13.68</v>
      </c>
      <c r="I88" s="29"/>
      <c r="J88" s="28">
        <f>VLOOKUP(A88,[3]FINAL!$B$1:$R$399,17,0)</f>
        <v>233.19</v>
      </c>
      <c r="K88" s="14">
        <f t="shared" si="0"/>
        <v>233.19</v>
      </c>
      <c r="L88" s="14"/>
      <c r="M88" s="17">
        <v>95</v>
      </c>
      <c r="N88" s="17">
        <f t="shared" si="1"/>
        <v>328.19</v>
      </c>
      <c r="O88" s="18"/>
    </row>
    <row r="89" spans="1:15">
      <c r="A89" s="12">
        <v>1346360328</v>
      </c>
      <c r="B89" s="13" t="s">
        <v>89</v>
      </c>
      <c r="C89" s="14">
        <v>230.7</v>
      </c>
      <c r="D89" s="15">
        <f>VLOOKUP(A89,[3]FINAL!$B$1:$J$399,9,0)</f>
        <v>1.262</v>
      </c>
      <c r="E89" s="28">
        <f>VLOOKUP(A89,[3]FINAL!$B$1:$K$399,10,0)</f>
        <v>145</v>
      </c>
      <c r="F89" s="28">
        <f>VLOOKUP(A89,[3]FINAL!$B$1:$L$399,11,0)</f>
        <v>36.85</v>
      </c>
      <c r="G89" s="28">
        <f>VLOOKUP(A89,[3]FINAL!$B$1:$M$400,12,0)</f>
        <v>12.87</v>
      </c>
      <c r="H89" s="28">
        <f>VLOOKUP(A89,[3]FINAL!$B$1:$N$399,13,0)</f>
        <v>7.18</v>
      </c>
      <c r="I89" s="29"/>
      <c r="J89" s="28">
        <f>VLOOKUP(A89,[3]FINAL!$B$1:$R$399,17,0)</f>
        <v>233.19</v>
      </c>
      <c r="K89" s="14">
        <f t="shared" ref="K89:K152" si="2">IF(J89&lt;C89,C89,J89)</f>
        <v>233.19</v>
      </c>
      <c r="L89" s="14"/>
      <c r="M89" s="17">
        <v>95</v>
      </c>
      <c r="N89" s="17">
        <f t="shared" ref="N89:N152" si="3">K89+M89</f>
        <v>328.19</v>
      </c>
      <c r="O89" s="18"/>
    </row>
    <row r="90" spans="1:15">
      <c r="A90" s="12">
        <v>1104946060</v>
      </c>
      <c r="B90" s="13" t="s">
        <v>90</v>
      </c>
      <c r="C90" s="14">
        <v>250.81</v>
      </c>
      <c r="D90" s="15">
        <f>VLOOKUP(A90,[3]FINAL!$B$1:$J$399,9,0)</f>
        <v>1.3759999999999999</v>
      </c>
      <c r="E90" s="28">
        <f>VLOOKUP(A90,[3]FINAL!$B$1:$K$399,10,0)</f>
        <v>156.41999999999999</v>
      </c>
      <c r="F90" s="28">
        <f>VLOOKUP(A90,[3]FINAL!$B$1:$L$399,11,0)</f>
        <v>36.85</v>
      </c>
      <c r="G90" s="28">
        <f>VLOOKUP(A90,[3]FINAL!$B$1:$M$400,12,0)</f>
        <v>18.21</v>
      </c>
      <c r="H90" s="28">
        <f>VLOOKUP(A90,[3]FINAL!$B$1:$N$399,13,0)</f>
        <v>13.68</v>
      </c>
      <c r="I90" s="29"/>
      <c r="J90" s="28">
        <f>VLOOKUP(A90,[3]FINAL!$B$1:$R$399,17,0)</f>
        <v>260.06</v>
      </c>
      <c r="K90" s="14">
        <f t="shared" si="2"/>
        <v>260.06</v>
      </c>
      <c r="L90" s="14"/>
      <c r="M90" s="17">
        <v>95</v>
      </c>
      <c r="N90" s="17">
        <f t="shared" si="3"/>
        <v>355.06</v>
      </c>
      <c r="O90" s="18"/>
    </row>
    <row r="91" spans="1:15">
      <c r="A91" s="12">
        <v>1861513715</v>
      </c>
      <c r="B91" s="13" t="s">
        <v>91</v>
      </c>
      <c r="C91" s="14">
        <v>231.07</v>
      </c>
      <c r="D91" s="15">
        <f>VLOOKUP(A91,[3]FINAL!$B$1:$J$399,9,0)</f>
        <v>1.3021</v>
      </c>
      <c r="E91" s="28">
        <f>VLOOKUP(A91,[3]FINAL!$B$1:$K$399,10,0)</f>
        <v>143.77000000000001</v>
      </c>
      <c r="F91" s="28">
        <f>VLOOKUP(A91,[3]FINAL!$B$1:$L$399,11,0)</f>
        <v>36.85</v>
      </c>
      <c r="G91" s="28">
        <f>VLOOKUP(A91,[3]FINAL!$B$1:$M$400,12,0)</f>
        <v>15.81</v>
      </c>
      <c r="H91" s="28">
        <f>VLOOKUP(A91,[3]FINAL!$B$1:$N$399,13,0)</f>
        <v>13.68</v>
      </c>
      <c r="I91" s="29"/>
      <c r="J91" s="28">
        <f>VLOOKUP(A91,[3]FINAL!$B$1:$R$399,17,0)</f>
        <v>242.68</v>
      </c>
      <c r="K91" s="14">
        <f t="shared" si="2"/>
        <v>242.68</v>
      </c>
      <c r="L91" s="14"/>
      <c r="M91" s="17">
        <v>95</v>
      </c>
      <c r="N91" s="17">
        <f t="shared" si="3"/>
        <v>337.68</v>
      </c>
      <c r="O91" s="18"/>
    </row>
    <row r="92" spans="1:15">
      <c r="A92" s="12">
        <v>1710008669</v>
      </c>
      <c r="B92" s="13" t="s">
        <v>92</v>
      </c>
      <c r="C92" s="14">
        <v>229.44</v>
      </c>
      <c r="D92" s="15">
        <f>VLOOKUP(A92,[3]FINAL!$B$1:$J$399,9,0)</f>
        <v>1.204</v>
      </c>
      <c r="E92" s="28">
        <f>VLOOKUP(A92,[3]FINAL!$B$1:$K$399,10,0)</f>
        <v>139.44999999999999</v>
      </c>
      <c r="F92" s="28">
        <f>VLOOKUP(A92,[3]FINAL!$B$1:$L$399,11,0)</f>
        <v>36.85</v>
      </c>
      <c r="G92" s="28">
        <f>VLOOKUP(A92,[3]FINAL!$B$1:$M$400,12,0)</f>
        <v>9.52</v>
      </c>
      <c r="H92" s="28">
        <f>VLOOKUP(A92,[3]FINAL!$B$1:$N$399,13,0)</f>
        <v>13.68</v>
      </c>
      <c r="I92" s="29"/>
      <c r="J92" s="28">
        <f>VLOOKUP(A92,[3]FINAL!$B$1:$R$399,17,0)</f>
        <v>230.42</v>
      </c>
      <c r="K92" s="14">
        <f t="shared" si="2"/>
        <v>230.42</v>
      </c>
      <c r="L92" s="14"/>
      <c r="M92" s="17">
        <v>95</v>
      </c>
      <c r="N92" s="17">
        <f t="shared" si="3"/>
        <v>325.41999999999996</v>
      </c>
      <c r="O92" s="18"/>
    </row>
    <row r="93" spans="1:15">
      <c r="A93" s="12">
        <v>1609996552</v>
      </c>
      <c r="B93" s="13" t="s">
        <v>93</v>
      </c>
      <c r="C93" s="14">
        <v>246.21</v>
      </c>
      <c r="D93" s="15">
        <f>VLOOKUP(A93,[3]FINAL!$B$1:$J$399,9,0)</f>
        <v>1.4355</v>
      </c>
      <c r="E93" s="28">
        <f>VLOOKUP(A93,[3]FINAL!$B$1:$K$399,10,0)</f>
        <v>151.82</v>
      </c>
      <c r="F93" s="28">
        <f>VLOOKUP(A93,[3]FINAL!$B$1:$L$399,11,0)</f>
        <v>36.85</v>
      </c>
      <c r="G93" s="28">
        <f>VLOOKUP(A93,[3]FINAL!$B$1:$M$400,12,0)</f>
        <v>23.38</v>
      </c>
      <c r="H93" s="28">
        <f>VLOOKUP(A93,[3]FINAL!$B$1:$N$399,13,0)</f>
        <v>13.68</v>
      </c>
      <c r="I93" s="29"/>
      <c r="J93" s="28">
        <f>VLOOKUP(A93,[3]FINAL!$B$1:$R$399,17,0)</f>
        <v>260.72000000000003</v>
      </c>
      <c r="K93" s="14">
        <f t="shared" si="2"/>
        <v>260.72000000000003</v>
      </c>
      <c r="L93" s="14"/>
      <c r="M93" s="17">
        <v>95</v>
      </c>
      <c r="N93" s="17">
        <f t="shared" si="3"/>
        <v>355.72</v>
      </c>
      <c r="O93" s="18"/>
    </row>
    <row r="94" spans="1:15">
      <c r="A94" s="12">
        <v>1629198577</v>
      </c>
      <c r="B94" s="13" t="s">
        <v>94</v>
      </c>
      <c r="C94" s="14">
        <v>242.56</v>
      </c>
      <c r="D94" s="15">
        <f>VLOOKUP(A94,[3]FINAL!$B$1:$J$399,9,0)</f>
        <v>1.2923</v>
      </c>
      <c r="E94" s="28">
        <f>VLOOKUP(A94,[3]FINAL!$B$1:$K$399,10,0)</f>
        <v>147.47</v>
      </c>
      <c r="F94" s="28">
        <f>VLOOKUP(A94,[3]FINAL!$B$1:$L$399,11,0)</f>
        <v>36.85</v>
      </c>
      <c r="G94" s="28">
        <f>VLOOKUP(A94,[3]FINAL!$B$1:$M$400,12,0)</f>
        <v>14.77</v>
      </c>
      <c r="H94" s="28">
        <f>VLOOKUP(A94,[3]FINAL!$B$1:$N$399,13,0)</f>
        <v>13.68</v>
      </c>
      <c r="I94" s="29"/>
      <c r="J94" s="28">
        <f>VLOOKUP(A94,[3]FINAL!$B$1:$R$399,17,0)</f>
        <v>245.75</v>
      </c>
      <c r="K94" s="14">
        <f t="shared" si="2"/>
        <v>245.75</v>
      </c>
      <c r="L94" s="14"/>
      <c r="M94" s="17">
        <v>95</v>
      </c>
      <c r="N94" s="17">
        <f t="shared" si="3"/>
        <v>340.75</v>
      </c>
      <c r="O94" s="18"/>
    </row>
    <row r="95" spans="1:15">
      <c r="A95" s="12">
        <v>1639299571</v>
      </c>
      <c r="B95" s="13" t="s">
        <v>95</v>
      </c>
      <c r="C95" s="14">
        <v>231.71</v>
      </c>
      <c r="D95" s="15">
        <f>VLOOKUP(A95,[3]FINAL!$B$1:$J$399,9,0)</f>
        <v>1.1775</v>
      </c>
      <c r="E95" s="28">
        <f>VLOOKUP(A95,[3]FINAL!$B$1:$K$399,10,0)</f>
        <v>136.91999999999999</v>
      </c>
      <c r="F95" s="28">
        <f>VLOOKUP(A95,[3]FINAL!$B$1:$L$399,11,0)</f>
        <v>36.85</v>
      </c>
      <c r="G95" s="28">
        <f>VLOOKUP(A95,[3]FINAL!$B$1:$M$400,12,0)</f>
        <v>13.99</v>
      </c>
      <c r="H95" s="28">
        <f>VLOOKUP(A95,[3]FINAL!$B$1:$N$399,13,0)</f>
        <v>13.68</v>
      </c>
      <c r="I95" s="29"/>
      <c r="J95" s="28">
        <f>VLOOKUP(A95,[3]FINAL!$B$1:$R$399,17,0)</f>
        <v>232.66</v>
      </c>
      <c r="K95" s="14">
        <f t="shared" si="2"/>
        <v>232.66</v>
      </c>
      <c r="L95" s="14"/>
      <c r="M95" s="17">
        <v>95</v>
      </c>
      <c r="N95" s="17">
        <f t="shared" si="3"/>
        <v>327.65999999999997</v>
      </c>
      <c r="O95" s="18"/>
    </row>
    <row r="96" spans="1:15">
      <c r="A96" s="12">
        <v>1831219781</v>
      </c>
      <c r="B96" s="13" t="s">
        <v>96</v>
      </c>
      <c r="C96" s="14">
        <v>233.97</v>
      </c>
      <c r="D96" s="15">
        <f>VLOOKUP(A96,[3]FINAL!$B$1:$J$399,9,0)</f>
        <v>1.2315</v>
      </c>
      <c r="E96" s="28">
        <f>VLOOKUP(A96,[3]FINAL!$B$1:$K$399,10,0)</f>
        <v>140.35</v>
      </c>
      <c r="F96" s="28">
        <f>VLOOKUP(A96,[3]FINAL!$B$1:$L$399,11,0)</f>
        <v>36.85</v>
      </c>
      <c r="G96" s="28">
        <f>VLOOKUP(A96,[3]FINAL!$B$1:$M$400,12,0)</f>
        <v>13.03</v>
      </c>
      <c r="H96" s="28">
        <f>VLOOKUP(A96,[3]FINAL!$B$1:$N$399,13,0)</f>
        <v>13.68</v>
      </c>
      <c r="I96" s="29"/>
      <c r="J96" s="28">
        <f>VLOOKUP(A96,[3]FINAL!$B$1:$R$399,17,0)</f>
        <v>235.52</v>
      </c>
      <c r="K96" s="14">
        <f t="shared" si="2"/>
        <v>235.52</v>
      </c>
      <c r="L96" s="14"/>
      <c r="M96" s="17">
        <v>95</v>
      </c>
      <c r="N96" s="17">
        <f t="shared" si="3"/>
        <v>330.52</v>
      </c>
      <c r="O96" s="18"/>
    </row>
    <row r="97" spans="1:15">
      <c r="A97" s="12">
        <v>1518088830</v>
      </c>
      <c r="B97" s="13" t="s">
        <v>97</v>
      </c>
      <c r="C97" s="14">
        <v>232.54</v>
      </c>
      <c r="D97" s="15">
        <f>VLOOKUP(A97,[3]FINAL!$B$1:$J$399,9,0)</f>
        <v>1.1968000000000001</v>
      </c>
      <c r="E97" s="28">
        <f>VLOOKUP(A97,[3]FINAL!$B$1:$K$399,10,0)</f>
        <v>139.69999999999999</v>
      </c>
      <c r="F97" s="28">
        <f>VLOOKUP(A97,[3]FINAL!$B$1:$L$399,11,0)</f>
        <v>36.85</v>
      </c>
      <c r="G97" s="28">
        <f>VLOOKUP(A97,[3]FINAL!$B$1:$M$400,12,0)</f>
        <v>13.56</v>
      </c>
      <c r="H97" s="28">
        <f>VLOOKUP(A97,[3]FINAL!$B$1:$N$399,13,0)</f>
        <v>13.68</v>
      </c>
      <c r="I97" s="29"/>
      <c r="J97" s="28">
        <f>VLOOKUP(A97,[3]FINAL!$B$1:$R$399,17,0)</f>
        <v>235.38</v>
      </c>
      <c r="K97" s="14">
        <f t="shared" si="2"/>
        <v>235.38</v>
      </c>
      <c r="L97" s="14"/>
      <c r="M97" s="17">
        <v>95</v>
      </c>
      <c r="N97" s="17">
        <f t="shared" si="3"/>
        <v>330.38</v>
      </c>
      <c r="O97" s="18"/>
    </row>
    <row r="98" spans="1:15">
      <c r="A98" s="12">
        <v>1740300607</v>
      </c>
      <c r="B98" s="13" t="s">
        <v>98</v>
      </c>
      <c r="C98" s="14">
        <v>258.64999999999998</v>
      </c>
      <c r="D98" s="15">
        <f>VLOOKUP(A98,[3]FINAL!$B$1:$J$399,9,0)</f>
        <v>1.4120999999999999</v>
      </c>
      <c r="E98" s="28">
        <f>VLOOKUP(A98,[3]FINAL!$B$1:$K$399,10,0)</f>
        <v>156.62</v>
      </c>
      <c r="F98" s="28">
        <f>VLOOKUP(A98,[3]FINAL!$B$1:$L$399,11,0)</f>
        <v>36.85</v>
      </c>
      <c r="G98" s="28">
        <f>VLOOKUP(A98,[3]FINAL!$B$1:$M$400,12,0)</f>
        <v>14.59</v>
      </c>
      <c r="H98" s="28">
        <f>VLOOKUP(A98,[3]FINAL!$B$1:$N$399,13,0)</f>
        <v>13.68</v>
      </c>
      <c r="I98" s="29"/>
      <c r="J98" s="28">
        <f>VLOOKUP(A98,[3]FINAL!$B$1:$R$399,17,0)</f>
        <v>256.11</v>
      </c>
      <c r="K98" s="14">
        <f t="shared" si="2"/>
        <v>258.64999999999998</v>
      </c>
      <c r="L98" s="14"/>
      <c r="M98" s="17">
        <v>95</v>
      </c>
      <c r="N98" s="17">
        <f t="shared" si="3"/>
        <v>353.65</v>
      </c>
      <c r="O98" s="18"/>
    </row>
    <row r="99" spans="1:15">
      <c r="A99" s="12">
        <v>1134249006</v>
      </c>
      <c r="B99" s="13" t="s">
        <v>99</v>
      </c>
      <c r="C99" s="14">
        <v>242.09</v>
      </c>
      <c r="D99" s="15">
        <f>VLOOKUP(A99,[3]FINAL!$B$1:$J$399,9,0)</f>
        <v>1.361</v>
      </c>
      <c r="E99" s="28">
        <f>VLOOKUP(A99,[3]FINAL!$B$1:$K$399,10,0)</f>
        <v>151.9</v>
      </c>
      <c r="F99" s="28">
        <f>VLOOKUP(A99,[3]FINAL!$B$1:$L$399,11,0)</f>
        <v>36.85</v>
      </c>
      <c r="G99" s="28">
        <f>VLOOKUP(A99,[3]FINAL!$B$1:$M$400,12,0)</f>
        <v>13.91</v>
      </c>
      <c r="H99" s="28">
        <f>VLOOKUP(A99,[3]FINAL!$B$1:$N$399,13,0)</f>
        <v>13.68</v>
      </c>
      <c r="I99" s="29"/>
      <c r="J99" s="28">
        <f>VLOOKUP(A99,[3]FINAL!$B$1:$R$399,17,0)</f>
        <v>249.87</v>
      </c>
      <c r="K99" s="14">
        <f t="shared" si="2"/>
        <v>249.87</v>
      </c>
      <c r="L99" s="14"/>
      <c r="M99" s="17">
        <v>95</v>
      </c>
      <c r="N99" s="17">
        <f t="shared" si="3"/>
        <v>344.87</v>
      </c>
      <c r="O99" s="18"/>
    </row>
    <row r="100" spans="1:15">
      <c r="A100" s="12">
        <v>1740301050</v>
      </c>
      <c r="B100" s="13" t="s">
        <v>100</v>
      </c>
      <c r="C100" s="14">
        <v>244.42</v>
      </c>
      <c r="D100" s="15">
        <f>VLOOKUP(A100,[3]FINAL!$B$1:$J$399,9,0)</f>
        <v>1.3501000000000001</v>
      </c>
      <c r="E100" s="28">
        <f>VLOOKUP(A100,[3]FINAL!$B$1:$K$399,10,0)</f>
        <v>152.04</v>
      </c>
      <c r="F100" s="28">
        <f>VLOOKUP(A100,[3]FINAL!$B$1:$L$399,11,0)</f>
        <v>36.85</v>
      </c>
      <c r="G100" s="28">
        <f>VLOOKUP(A100,[3]FINAL!$B$1:$M$400,12,0)</f>
        <v>15.23</v>
      </c>
      <c r="H100" s="28">
        <f>VLOOKUP(A100,[3]FINAL!$B$1:$N$399,13,0)</f>
        <v>13.68</v>
      </c>
      <c r="I100" s="29"/>
      <c r="J100" s="28">
        <f>VLOOKUP(A100,[3]FINAL!$B$1:$R$399,17,0)</f>
        <v>251.56</v>
      </c>
      <c r="K100" s="14">
        <f t="shared" si="2"/>
        <v>251.56</v>
      </c>
      <c r="L100" s="14"/>
      <c r="M100" s="17">
        <v>95</v>
      </c>
      <c r="N100" s="17">
        <f t="shared" si="3"/>
        <v>346.56</v>
      </c>
      <c r="O100" s="18"/>
    </row>
    <row r="101" spans="1:15">
      <c r="A101" s="12">
        <v>1578683439</v>
      </c>
      <c r="B101" s="13" t="s">
        <v>101</v>
      </c>
      <c r="C101" s="14">
        <v>256.19</v>
      </c>
      <c r="D101" s="15">
        <f>VLOOKUP(A101,[3]FINAL!$B$1:$J$399,9,0)</f>
        <v>1.3210999999999999</v>
      </c>
      <c r="E101" s="28">
        <f>VLOOKUP(A101,[3]FINAL!$B$1:$K$399,10,0)</f>
        <v>149.27000000000001</v>
      </c>
      <c r="F101" s="28">
        <f>VLOOKUP(A101,[3]FINAL!$B$1:$L$399,11,0)</f>
        <v>36.85</v>
      </c>
      <c r="G101" s="28">
        <f>VLOOKUP(A101,[3]FINAL!$B$1:$M$400,12,0)</f>
        <v>22.16</v>
      </c>
      <c r="H101" s="28">
        <f>VLOOKUP(A101,[3]FINAL!$B$1:$N$399,13,0)</f>
        <v>13.68</v>
      </c>
      <c r="I101" s="29"/>
      <c r="J101" s="28">
        <f>VLOOKUP(A101,[3]FINAL!$B$1:$R$399,17,0)</f>
        <v>256.36</v>
      </c>
      <c r="K101" s="14">
        <f t="shared" si="2"/>
        <v>256.36</v>
      </c>
      <c r="L101" s="14"/>
      <c r="M101" s="17">
        <v>95</v>
      </c>
      <c r="N101" s="17">
        <f t="shared" si="3"/>
        <v>351.36</v>
      </c>
      <c r="O101" s="18"/>
    </row>
    <row r="102" spans="1:15">
      <c r="A102" s="12">
        <v>1235236878</v>
      </c>
      <c r="B102" s="13" t="s">
        <v>102</v>
      </c>
      <c r="C102" s="14">
        <v>234.51</v>
      </c>
      <c r="D102" s="15">
        <f>VLOOKUP(A102,[3]FINAL!$B$1:$J$399,9,0)</f>
        <v>1.357</v>
      </c>
      <c r="E102" s="28">
        <f>VLOOKUP(A102,[3]FINAL!$B$1:$K$399,10,0)</f>
        <v>151.59</v>
      </c>
      <c r="F102" s="28">
        <f>VLOOKUP(A102,[3]FINAL!$B$1:$L$399,11,0)</f>
        <v>36.85</v>
      </c>
      <c r="G102" s="28">
        <f>VLOOKUP(A102,[3]FINAL!$B$1:$M$400,12,0)</f>
        <v>8.81</v>
      </c>
      <c r="H102" s="28">
        <f>VLOOKUP(A102,[3]FINAL!$B$1:$N$399,13,0)</f>
        <v>13.68</v>
      </c>
      <c r="I102" s="29"/>
      <c r="J102" s="28">
        <f>VLOOKUP(A102,[3]FINAL!$B$1:$R$399,17,0)</f>
        <v>243.62</v>
      </c>
      <c r="K102" s="14">
        <f t="shared" si="2"/>
        <v>243.62</v>
      </c>
      <c r="L102" s="14"/>
      <c r="M102" s="17">
        <v>95</v>
      </c>
      <c r="N102" s="17">
        <f t="shared" si="3"/>
        <v>338.62</v>
      </c>
      <c r="O102" s="18"/>
    </row>
    <row r="103" spans="1:15">
      <c r="A103" s="12">
        <v>1295723377</v>
      </c>
      <c r="B103" s="13" t="s">
        <v>103</v>
      </c>
      <c r="C103" s="14">
        <v>209.48</v>
      </c>
      <c r="D103" s="15">
        <f>VLOOKUP(A103,[3]FINAL!$B$1:$J$399,9,0)</f>
        <v>0.98140000000000005</v>
      </c>
      <c r="E103" s="28">
        <f>VLOOKUP(A103,[3]FINAL!$B$1:$K$399,10,0)</f>
        <v>121.81</v>
      </c>
      <c r="F103" s="28">
        <f>VLOOKUP(A103,[3]FINAL!$B$1:$L$399,11,0)</f>
        <v>36.85</v>
      </c>
      <c r="G103" s="28">
        <f>VLOOKUP(A103,[3]FINAL!$B$1:$M$400,12,0)</f>
        <v>21.47</v>
      </c>
      <c r="H103" s="28">
        <f>VLOOKUP(A103,[3]FINAL!$B$1:$N$399,13,0)</f>
        <v>0</v>
      </c>
      <c r="I103" s="29"/>
      <c r="J103" s="28">
        <f>VLOOKUP(A103,[3]FINAL!$B$1:$R$399,17,0)</f>
        <v>208.05</v>
      </c>
      <c r="K103" s="14">
        <f t="shared" si="2"/>
        <v>209.48</v>
      </c>
      <c r="L103" s="14"/>
      <c r="M103" s="17">
        <v>95</v>
      </c>
      <c r="N103" s="17">
        <f t="shared" si="3"/>
        <v>304.48</v>
      </c>
      <c r="O103" s="18"/>
    </row>
    <row r="104" spans="1:15">
      <c r="A104" s="12">
        <v>1952446510</v>
      </c>
      <c r="B104" s="13" t="s">
        <v>104</v>
      </c>
      <c r="C104" s="14">
        <v>222.45</v>
      </c>
      <c r="D104" s="15">
        <f>VLOOKUP(A104,[3]FINAL!$B$1:$J$399,9,0)</f>
        <v>1.077</v>
      </c>
      <c r="E104" s="28">
        <f>VLOOKUP(A104,[3]FINAL!$B$1:$K$399,10,0)</f>
        <v>129.33000000000001</v>
      </c>
      <c r="F104" s="28">
        <f>VLOOKUP(A104,[3]FINAL!$B$1:$L$399,11,0)</f>
        <v>36.85</v>
      </c>
      <c r="G104" s="28">
        <f>VLOOKUP(A104,[3]FINAL!$B$1:$M$400,12,0)</f>
        <v>13.08</v>
      </c>
      <c r="H104" s="28">
        <f>VLOOKUP(A104,[3]FINAL!$B$1:$N$399,13,0)</f>
        <v>13.68</v>
      </c>
      <c r="I104" s="29"/>
      <c r="J104" s="28">
        <f>VLOOKUP(A104,[3]FINAL!$B$1:$R$399,17,0)</f>
        <v>222.85</v>
      </c>
      <c r="K104" s="14">
        <f t="shared" si="2"/>
        <v>222.85</v>
      </c>
      <c r="L104" s="14"/>
      <c r="M104" s="17">
        <v>95</v>
      </c>
      <c r="N104" s="17">
        <f t="shared" si="3"/>
        <v>317.85000000000002</v>
      </c>
      <c r="O104" s="18"/>
    </row>
    <row r="105" spans="1:15">
      <c r="A105" s="12">
        <v>1558872333</v>
      </c>
      <c r="B105" s="16" t="s">
        <v>105</v>
      </c>
      <c r="C105" s="14">
        <v>234.81</v>
      </c>
      <c r="D105" s="15">
        <f>VLOOKUP(A105,[3]FINAL!$B$1:$J$399,9,0)</f>
        <v>1.1249</v>
      </c>
      <c r="E105" s="28">
        <f>VLOOKUP(A105,[3]FINAL!$B$1:$K$399,10,0)</f>
        <v>133.24</v>
      </c>
      <c r="F105" s="28">
        <f>VLOOKUP(A105,[3]FINAL!$B$1:$L$399,11,0)</f>
        <v>36.85</v>
      </c>
      <c r="G105" s="28">
        <f>VLOOKUP(A105,[3]FINAL!$B$1:$M$400,12,0)</f>
        <v>33.520000000000003</v>
      </c>
      <c r="H105" s="28">
        <f>VLOOKUP(A105,[3]FINAL!$B$1:$N$399,13,0)</f>
        <v>13.68</v>
      </c>
      <c r="I105" s="29"/>
      <c r="J105" s="28">
        <f>VLOOKUP(A105,[3]FINAL!$B$1:$R$399,17,0)</f>
        <v>250.97</v>
      </c>
      <c r="K105" s="14">
        <f t="shared" si="2"/>
        <v>250.97</v>
      </c>
      <c r="L105" s="14"/>
      <c r="M105" s="17">
        <v>95</v>
      </c>
      <c r="N105" s="17">
        <f t="shared" si="3"/>
        <v>345.97</v>
      </c>
      <c r="O105" s="18"/>
    </row>
    <row r="106" spans="1:15">
      <c r="A106" s="12">
        <v>1306372230</v>
      </c>
      <c r="B106" s="16" t="s">
        <v>106</v>
      </c>
      <c r="C106" s="14">
        <v>240.91</v>
      </c>
      <c r="D106" s="15">
        <f>VLOOKUP(A106,[3]FINAL!$B$1:$J$399,9,0)</f>
        <v>1.3251999999999999</v>
      </c>
      <c r="E106" s="28">
        <f>VLOOKUP(A106,[3]FINAL!$B$1:$K$399,10,0)</f>
        <v>148.19999999999999</v>
      </c>
      <c r="F106" s="28">
        <f>VLOOKUP(A106,[3]FINAL!$B$1:$L$399,11,0)</f>
        <v>36.85</v>
      </c>
      <c r="G106" s="28">
        <f>VLOOKUP(A106,[3]FINAL!$B$1:$M$400,12,0)</f>
        <v>19.899999999999999</v>
      </c>
      <c r="H106" s="28">
        <f>VLOOKUP(A106,[3]FINAL!$B$1:$N$399,13,0)</f>
        <v>13.68</v>
      </c>
      <c r="I106" s="29"/>
      <c r="J106" s="28">
        <f>VLOOKUP(A106,[3]FINAL!$B$1:$R$399,17,0)</f>
        <v>252.52</v>
      </c>
      <c r="K106" s="14">
        <f t="shared" si="2"/>
        <v>252.52</v>
      </c>
      <c r="L106" s="14"/>
      <c r="M106" s="17">
        <v>95</v>
      </c>
      <c r="N106" s="17">
        <f t="shared" si="3"/>
        <v>347.52</v>
      </c>
      <c r="O106" s="18"/>
    </row>
    <row r="107" spans="1:15">
      <c r="A107" s="12">
        <v>1255385720</v>
      </c>
      <c r="B107" s="13" t="s">
        <v>107</v>
      </c>
      <c r="C107" s="14">
        <v>232.17</v>
      </c>
      <c r="D107" s="15">
        <f>VLOOKUP(A107,[3]FINAL!$B$1:$J$399,9,0)</f>
        <v>1.1136999999999999</v>
      </c>
      <c r="E107" s="28">
        <f>VLOOKUP(A107,[3]FINAL!$B$1:$K$399,10,0)</f>
        <v>132.21</v>
      </c>
      <c r="F107" s="28">
        <f>VLOOKUP(A107,[3]FINAL!$B$1:$L$399,11,0)</f>
        <v>36.85</v>
      </c>
      <c r="G107" s="28">
        <f>VLOOKUP(A107,[3]FINAL!$B$1:$M$400,12,0)</f>
        <v>15.75</v>
      </c>
      <c r="H107" s="28">
        <f>VLOOKUP(A107,[3]FINAL!$B$1:$N$399,13,0)</f>
        <v>13.68</v>
      </c>
      <c r="I107" s="29"/>
      <c r="J107" s="28">
        <f>VLOOKUP(A107,[3]FINAL!$B$1:$R$399,17,0)</f>
        <v>229.26</v>
      </c>
      <c r="K107" s="14">
        <f t="shared" si="2"/>
        <v>232.17</v>
      </c>
      <c r="L107" s="14"/>
      <c r="M107" s="17">
        <v>95</v>
      </c>
      <c r="N107" s="17">
        <f t="shared" si="3"/>
        <v>327.16999999999996</v>
      </c>
      <c r="O107" s="18"/>
    </row>
    <row r="108" spans="1:15">
      <c r="A108" s="12">
        <v>1336196526</v>
      </c>
      <c r="B108" s="13" t="s">
        <v>108</v>
      </c>
      <c r="C108" s="14">
        <v>233.26</v>
      </c>
      <c r="D108" s="15">
        <f>VLOOKUP(A108,[3]FINAL!$B$1:$J$399,9,0)</f>
        <v>1.167</v>
      </c>
      <c r="E108" s="28">
        <f>VLOOKUP(A108,[3]FINAL!$B$1:$K$399,10,0)</f>
        <v>135.41999999999999</v>
      </c>
      <c r="F108" s="28">
        <f>VLOOKUP(A108,[3]FINAL!$B$1:$L$399,11,0)</f>
        <v>36.85</v>
      </c>
      <c r="G108" s="28">
        <f>VLOOKUP(A108,[3]FINAL!$B$1:$M$400,12,0)</f>
        <v>13.16</v>
      </c>
      <c r="H108" s="28">
        <f>VLOOKUP(A108,[3]FINAL!$B$1:$N$399,13,0)</f>
        <v>13.68</v>
      </c>
      <c r="I108" s="29"/>
      <c r="J108" s="28">
        <f>VLOOKUP(A108,[3]FINAL!$B$1:$R$399,17,0)</f>
        <v>229.97</v>
      </c>
      <c r="K108" s="14">
        <f t="shared" si="2"/>
        <v>233.26</v>
      </c>
      <c r="L108" s="14"/>
      <c r="M108" s="17">
        <v>95</v>
      </c>
      <c r="N108" s="17">
        <f t="shared" si="3"/>
        <v>328.26</v>
      </c>
      <c r="O108" s="18"/>
    </row>
    <row r="109" spans="1:15">
      <c r="A109" s="12">
        <v>1295279594</v>
      </c>
      <c r="B109" s="13" t="s">
        <v>109</v>
      </c>
      <c r="C109" s="14">
        <v>253.86</v>
      </c>
      <c r="D109" s="15">
        <f>VLOOKUP(A109,[3]FINAL!$B$1:$J$399,9,0)</f>
        <v>1.4012</v>
      </c>
      <c r="E109" s="28">
        <f>VLOOKUP(A109,[3]FINAL!$B$1:$K$399,10,0)</f>
        <v>157.68</v>
      </c>
      <c r="F109" s="28">
        <f>VLOOKUP(A109,[3]FINAL!$B$1:$L$399,11,0)</f>
        <v>36.85</v>
      </c>
      <c r="G109" s="28">
        <f>VLOOKUP(A109,[3]FINAL!$B$1:$M$400,12,0)</f>
        <v>26.42</v>
      </c>
      <c r="H109" s="28">
        <f>VLOOKUP(A109,[3]FINAL!$B$1:$N$399,13,0)</f>
        <v>13.68</v>
      </c>
      <c r="I109" s="29"/>
      <c r="J109" s="28">
        <f>VLOOKUP(A109,[3]FINAL!$B$1:$R$399,17,0)</f>
        <v>271</v>
      </c>
      <c r="K109" s="14">
        <f t="shared" si="2"/>
        <v>271</v>
      </c>
      <c r="L109" s="14"/>
      <c r="M109" s="17">
        <v>95</v>
      </c>
      <c r="N109" s="17">
        <f t="shared" si="3"/>
        <v>366</v>
      </c>
      <c r="O109" s="18"/>
    </row>
    <row r="110" spans="1:15">
      <c r="A110" s="12">
        <v>1902990153</v>
      </c>
      <c r="B110" s="13" t="s">
        <v>110</v>
      </c>
      <c r="C110" s="14">
        <v>226.1</v>
      </c>
      <c r="D110" s="15">
        <f>VLOOKUP(A110,[3]FINAL!$B$1:$J$399,9,0)</f>
        <v>1.0510999999999999</v>
      </c>
      <c r="E110" s="28">
        <f>VLOOKUP(A110,[3]FINAL!$B$1:$K$399,10,0)</f>
        <v>127.27</v>
      </c>
      <c r="F110" s="28">
        <f>VLOOKUP(A110,[3]FINAL!$B$1:$L$399,11,0)</f>
        <v>36.85</v>
      </c>
      <c r="G110" s="28">
        <f>VLOOKUP(A110,[3]FINAL!$B$1:$M$400,12,0)</f>
        <v>21.14</v>
      </c>
      <c r="H110" s="28">
        <f>VLOOKUP(A110,[3]FINAL!$B$1:$N$399,13,0)</f>
        <v>13.68</v>
      </c>
      <c r="I110" s="29"/>
      <c r="J110" s="28">
        <f>VLOOKUP(A110,[3]FINAL!$B$1:$R$399,17,0)</f>
        <v>229.78</v>
      </c>
      <c r="K110" s="14">
        <f t="shared" si="2"/>
        <v>229.78</v>
      </c>
      <c r="L110" s="14"/>
      <c r="M110" s="17">
        <v>95</v>
      </c>
      <c r="N110" s="17">
        <f t="shared" si="3"/>
        <v>324.77999999999997</v>
      </c>
      <c r="O110" s="18"/>
    </row>
    <row r="111" spans="1:15">
      <c r="A111" s="12">
        <v>1225524747</v>
      </c>
      <c r="B111" s="13" t="s">
        <v>111</v>
      </c>
      <c r="C111" s="14">
        <v>235.16</v>
      </c>
      <c r="D111" s="15">
        <f>VLOOKUP(A111,[3]FINAL!$B$1:$J$399,9,0)</f>
        <v>1.2930999999999999</v>
      </c>
      <c r="E111" s="28">
        <f>VLOOKUP(A111,[3]FINAL!$B$1:$K$399,10,0)</f>
        <v>144.41999999999999</v>
      </c>
      <c r="F111" s="28">
        <f>VLOOKUP(A111,[3]FINAL!$B$1:$L$399,11,0)</f>
        <v>36.85</v>
      </c>
      <c r="G111" s="28">
        <f>VLOOKUP(A111,[3]FINAL!$B$1:$M$400,12,0)</f>
        <v>17.36</v>
      </c>
      <c r="H111" s="28">
        <f>VLOOKUP(A111,[3]FINAL!$B$1:$N$399,13,0)</f>
        <v>13.68</v>
      </c>
      <c r="I111" s="29"/>
      <c r="J111" s="28">
        <f>VLOOKUP(A111,[3]FINAL!$B$1:$R$399,17,0)</f>
        <v>245.22</v>
      </c>
      <c r="K111" s="14">
        <f t="shared" si="2"/>
        <v>245.22</v>
      </c>
      <c r="L111" s="14"/>
      <c r="M111" s="17">
        <v>95</v>
      </c>
      <c r="N111" s="17">
        <f t="shared" si="3"/>
        <v>340.22</v>
      </c>
      <c r="O111" s="18"/>
    </row>
    <row r="112" spans="1:15">
      <c r="A112" s="12">
        <v>1215400668</v>
      </c>
      <c r="B112" s="13" t="s">
        <v>112</v>
      </c>
      <c r="C112" s="14">
        <v>235.65</v>
      </c>
      <c r="D112" s="15">
        <f>VLOOKUP(A112,[3]FINAL!$B$1:$J$399,9,0)</f>
        <v>1.3163</v>
      </c>
      <c r="E112" s="28">
        <f>VLOOKUP(A112,[3]FINAL!$B$1:$K$399,10,0)</f>
        <v>147.99</v>
      </c>
      <c r="F112" s="28">
        <f>VLOOKUP(A112,[3]FINAL!$B$1:$L$399,11,0)</f>
        <v>36.85</v>
      </c>
      <c r="G112" s="28">
        <f>VLOOKUP(A112,[3]FINAL!$B$1:$M$400,12,0)</f>
        <v>11.35</v>
      </c>
      <c r="H112" s="28">
        <f>VLOOKUP(A112,[3]FINAL!$B$1:$N$399,13,0)</f>
        <v>13.68</v>
      </c>
      <c r="I112" s="29"/>
      <c r="J112" s="28">
        <f>VLOOKUP(A112,[3]FINAL!$B$1:$R$399,17,0)</f>
        <v>242.4</v>
      </c>
      <c r="K112" s="14">
        <f t="shared" si="2"/>
        <v>242.4</v>
      </c>
      <c r="L112" s="14"/>
      <c r="M112" s="17">
        <v>95</v>
      </c>
      <c r="N112" s="17">
        <f t="shared" si="3"/>
        <v>337.4</v>
      </c>
      <c r="O112" s="18"/>
    </row>
    <row r="113" spans="1:15">
      <c r="A113" s="12">
        <v>1255425427</v>
      </c>
      <c r="B113" s="13" t="s">
        <v>113</v>
      </c>
      <c r="C113" s="14">
        <v>231.76</v>
      </c>
      <c r="D113" s="15">
        <f>VLOOKUP(A113,[3]FINAL!$B$1:$J$399,9,0)</f>
        <v>1.1980999999999999</v>
      </c>
      <c r="E113" s="28">
        <f>VLOOKUP(A113,[3]FINAL!$B$1:$K$399,10,0)</f>
        <v>138.52000000000001</v>
      </c>
      <c r="F113" s="28">
        <f>VLOOKUP(A113,[3]FINAL!$B$1:$L$399,11,0)</f>
        <v>36.85</v>
      </c>
      <c r="G113" s="28">
        <f>VLOOKUP(A113,[3]FINAL!$B$1:$M$400,12,0)</f>
        <v>22.07</v>
      </c>
      <c r="H113" s="28">
        <f>VLOOKUP(A113,[3]FINAL!$B$1:$N$399,13,0)</f>
        <v>13.68</v>
      </c>
      <c r="I113" s="29"/>
      <c r="J113" s="28">
        <f>VLOOKUP(A113,[3]FINAL!$B$1:$R$399,17,0)</f>
        <v>243.84</v>
      </c>
      <c r="K113" s="14">
        <f t="shared" si="2"/>
        <v>243.84</v>
      </c>
      <c r="L113" s="14"/>
      <c r="M113" s="17">
        <v>95</v>
      </c>
      <c r="N113" s="17">
        <f t="shared" si="3"/>
        <v>338.84000000000003</v>
      </c>
      <c r="O113" s="18"/>
    </row>
    <row r="114" spans="1:15">
      <c r="A114" s="12">
        <v>1558393835</v>
      </c>
      <c r="B114" s="13" t="s">
        <v>114</v>
      </c>
      <c r="C114" s="14">
        <v>226.62</v>
      </c>
      <c r="D114" s="15">
        <f>VLOOKUP(A114,[3]FINAL!$B$1:$J$399,9,0)</f>
        <v>1.0860000000000001</v>
      </c>
      <c r="E114" s="28">
        <f>VLOOKUP(A114,[3]FINAL!$B$1:$K$399,10,0)</f>
        <v>129.33000000000001</v>
      </c>
      <c r="F114" s="28">
        <f>VLOOKUP(A114,[3]FINAL!$B$1:$L$399,11,0)</f>
        <v>36.85</v>
      </c>
      <c r="G114" s="28">
        <f>VLOOKUP(A114,[3]FINAL!$B$1:$M$400,12,0)</f>
        <v>11.78</v>
      </c>
      <c r="H114" s="28">
        <f>VLOOKUP(A114,[3]FINAL!$B$1:$N$399,13,0)</f>
        <v>13.68</v>
      </c>
      <c r="I114" s="29"/>
      <c r="J114" s="28">
        <f>VLOOKUP(A114,[3]FINAL!$B$1:$R$399,17,0)</f>
        <v>221.34</v>
      </c>
      <c r="K114" s="14">
        <f t="shared" si="2"/>
        <v>226.62</v>
      </c>
      <c r="L114" s="14"/>
      <c r="M114" s="17">
        <v>95</v>
      </c>
      <c r="N114" s="17">
        <f t="shared" si="3"/>
        <v>321.62</v>
      </c>
      <c r="O114" s="18"/>
    </row>
    <row r="115" spans="1:15">
      <c r="A115" s="12">
        <v>1083711626</v>
      </c>
      <c r="B115" s="13" t="s">
        <v>115</v>
      </c>
      <c r="C115" s="14">
        <v>239.64</v>
      </c>
      <c r="D115" s="15">
        <f>VLOOKUP(A115,[3]FINAL!$B$1:$J$399,9,0)</f>
        <v>1.3413999999999999</v>
      </c>
      <c r="E115" s="28">
        <f>VLOOKUP(A115,[3]FINAL!$B$1:$K$399,10,0)</f>
        <v>151.91999999999999</v>
      </c>
      <c r="F115" s="28">
        <f>VLOOKUP(A115,[3]FINAL!$B$1:$L$399,11,0)</f>
        <v>36.85</v>
      </c>
      <c r="G115" s="28">
        <f>VLOOKUP(A115,[3]FINAL!$B$1:$M$400,12,0)</f>
        <v>13.16</v>
      </c>
      <c r="H115" s="28">
        <f>VLOOKUP(A115,[3]FINAL!$B$1:$N$399,13,0)</f>
        <v>7.18</v>
      </c>
      <c r="I115" s="29"/>
      <c r="J115" s="28">
        <f>VLOOKUP(A115,[3]FINAL!$B$1:$R$399,17,0)</f>
        <v>241.52</v>
      </c>
      <c r="K115" s="14">
        <f t="shared" si="2"/>
        <v>241.52</v>
      </c>
      <c r="L115" s="14"/>
      <c r="M115" s="17">
        <v>95</v>
      </c>
      <c r="N115" s="17">
        <f t="shared" si="3"/>
        <v>336.52</v>
      </c>
      <c r="O115" s="18"/>
    </row>
    <row r="116" spans="1:15">
      <c r="A116" s="12">
        <v>1669821336</v>
      </c>
      <c r="B116" s="13" t="s">
        <v>116</v>
      </c>
      <c r="C116" s="14">
        <v>229.2</v>
      </c>
      <c r="D116" s="15">
        <f>VLOOKUP(A116,[3]FINAL!$B$1:$J$399,9,0)</f>
        <v>1.3036000000000001</v>
      </c>
      <c r="E116" s="28">
        <f>VLOOKUP(A116,[3]FINAL!$B$1:$K$399,10,0)</f>
        <v>148.62</v>
      </c>
      <c r="F116" s="28">
        <f>VLOOKUP(A116,[3]FINAL!$B$1:$L$399,11,0)</f>
        <v>36.85</v>
      </c>
      <c r="G116" s="28">
        <f>VLOOKUP(A116,[3]FINAL!$B$1:$M$400,12,0)</f>
        <v>12.84</v>
      </c>
      <c r="H116" s="28">
        <f>VLOOKUP(A116,[3]FINAL!$B$1:$N$399,13,0)</f>
        <v>7.18</v>
      </c>
      <c r="I116" s="29"/>
      <c r="J116" s="28">
        <f>VLOOKUP(A116,[3]FINAL!$B$1:$R$399,17,0)</f>
        <v>237.34</v>
      </c>
      <c r="K116" s="14">
        <f t="shared" si="2"/>
        <v>237.34</v>
      </c>
      <c r="L116" s="14"/>
      <c r="M116" s="17">
        <v>95</v>
      </c>
      <c r="N116" s="17">
        <f t="shared" si="3"/>
        <v>332.34000000000003</v>
      </c>
      <c r="O116" s="18"/>
    </row>
    <row r="117" spans="1:15">
      <c r="A117" s="12">
        <v>1083661193</v>
      </c>
      <c r="B117" s="13" t="s">
        <v>117</v>
      </c>
      <c r="C117" s="14">
        <v>222.97</v>
      </c>
      <c r="D117" s="15">
        <f>VLOOKUP(A117,[3]FINAL!$B$1:$J$399,9,0)</f>
        <v>1.1795</v>
      </c>
      <c r="E117" s="28">
        <f>VLOOKUP(A117,[3]FINAL!$B$1:$K$399,10,0)</f>
        <v>138.09</v>
      </c>
      <c r="F117" s="28">
        <f>VLOOKUP(A117,[3]FINAL!$B$1:$L$399,11,0)</f>
        <v>36.85</v>
      </c>
      <c r="G117" s="28">
        <f>VLOOKUP(A117,[3]FINAL!$B$1:$M$400,12,0)</f>
        <v>15.56</v>
      </c>
      <c r="H117" s="28">
        <f>VLOOKUP(A117,[3]FINAL!$B$1:$N$399,13,0)</f>
        <v>13.68</v>
      </c>
      <c r="I117" s="29"/>
      <c r="J117" s="28">
        <f>VLOOKUP(A117,[3]FINAL!$B$1:$R$399,17,0)</f>
        <v>235.83</v>
      </c>
      <c r="K117" s="14">
        <f t="shared" si="2"/>
        <v>235.83</v>
      </c>
      <c r="L117" s="14"/>
      <c r="M117" s="17">
        <v>95</v>
      </c>
      <c r="N117" s="17">
        <f t="shared" si="3"/>
        <v>330.83000000000004</v>
      </c>
      <c r="O117" s="18"/>
    </row>
    <row r="118" spans="1:15">
      <c r="A118" s="12">
        <v>1336118298</v>
      </c>
      <c r="B118" s="13" t="s">
        <v>118</v>
      </c>
      <c r="C118" s="14">
        <v>248.23</v>
      </c>
      <c r="D118" s="15">
        <f>VLOOKUP(A118,[3]FINAL!$B$1:$J$399,9,0)</f>
        <v>1.4294</v>
      </c>
      <c r="E118" s="28">
        <f>VLOOKUP(A118,[3]FINAL!$B$1:$K$399,10,0)</f>
        <v>157.03</v>
      </c>
      <c r="F118" s="28">
        <f>VLOOKUP(A118,[3]FINAL!$B$1:$L$399,11,0)</f>
        <v>36.85</v>
      </c>
      <c r="G118" s="28">
        <f>VLOOKUP(A118,[3]FINAL!$B$1:$M$400,12,0)</f>
        <v>11.04</v>
      </c>
      <c r="H118" s="28">
        <f>VLOOKUP(A118,[3]FINAL!$B$1:$N$399,13,0)</f>
        <v>13.68</v>
      </c>
      <c r="I118" s="29"/>
      <c r="J118" s="28">
        <f>VLOOKUP(A118,[3]FINAL!$B$1:$R$399,17,0)</f>
        <v>252.48</v>
      </c>
      <c r="K118" s="14">
        <f t="shared" si="2"/>
        <v>252.48</v>
      </c>
      <c r="L118" s="14"/>
      <c r="M118" s="17">
        <v>95</v>
      </c>
      <c r="N118" s="17">
        <f t="shared" si="3"/>
        <v>347.48</v>
      </c>
      <c r="O118" s="18"/>
    </row>
    <row r="119" spans="1:15">
      <c r="A119" s="12">
        <v>1124111943</v>
      </c>
      <c r="B119" s="13" t="s">
        <v>119</v>
      </c>
      <c r="C119" s="14">
        <v>224.34</v>
      </c>
      <c r="D119" s="15">
        <f>VLOOKUP(A119,[3]FINAL!$B$1:$J$399,9,0)</f>
        <v>1.1034999999999999</v>
      </c>
      <c r="E119" s="28">
        <f>VLOOKUP(A119,[3]FINAL!$B$1:$K$399,10,0)</f>
        <v>131.53</v>
      </c>
      <c r="F119" s="28">
        <f>VLOOKUP(A119,[3]FINAL!$B$1:$L$399,11,0)</f>
        <v>36.85</v>
      </c>
      <c r="G119" s="28">
        <f>VLOOKUP(A119,[3]FINAL!$B$1:$M$400,12,0)</f>
        <v>22.16</v>
      </c>
      <c r="H119" s="28">
        <f>VLOOKUP(A119,[3]FINAL!$B$1:$N$399,13,0)</f>
        <v>13.68</v>
      </c>
      <c r="I119" s="29"/>
      <c r="J119" s="28">
        <f>VLOOKUP(A119,[3]FINAL!$B$1:$R$399,17,0)</f>
        <v>235.87</v>
      </c>
      <c r="K119" s="14">
        <f t="shared" si="2"/>
        <v>235.87</v>
      </c>
      <c r="L119" s="14"/>
      <c r="M119" s="17">
        <v>95</v>
      </c>
      <c r="N119" s="17">
        <f t="shared" si="3"/>
        <v>330.87</v>
      </c>
      <c r="O119" s="18"/>
    </row>
    <row r="120" spans="1:15">
      <c r="A120" s="12">
        <v>1699710293</v>
      </c>
      <c r="B120" s="13" t="s">
        <v>120</v>
      </c>
      <c r="C120" s="14">
        <v>225.38</v>
      </c>
      <c r="D120" s="15">
        <f>VLOOKUP(A120,[3]FINAL!$B$1:$J$399,9,0)</f>
        <v>1.2565999999999999</v>
      </c>
      <c r="E120" s="28">
        <f>VLOOKUP(A120,[3]FINAL!$B$1:$K$399,10,0)</f>
        <v>139.65</v>
      </c>
      <c r="F120" s="28">
        <f>VLOOKUP(A120,[3]FINAL!$B$1:$L$399,11,0)</f>
        <v>36.85</v>
      </c>
      <c r="G120" s="28">
        <f>VLOOKUP(A120,[3]FINAL!$B$1:$M$400,12,0)</f>
        <v>18.38</v>
      </c>
      <c r="H120" s="28">
        <f>VLOOKUP(A120,[3]FINAL!$B$1:$N$399,13,0)</f>
        <v>13.68</v>
      </c>
      <c r="I120" s="29"/>
      <c r="J120" s="28">
        <f>VLOOKUP(A120,[3]FINAL!$B$1:$R$399,17,0)</f>
        <v>240.89</v>
      </c>
      <c r="K120" s="14">
        <f t="shared" si="2"/>
        <v>240.89</v>
      </c>
      <c r="L120" s="14"/>
      <c r="M120" s="17">
        <v>95</v>
      </c>
      <c r="N120" s="17">
        <f t="shared" si="3"/>
        <v>335.89</v>
      </c>
      <c r="O120" s="18"/>
    </row>
    <row r="121" spans="1:15">
      <c r="A121" s="12">
        <v>1083659692</v>
      </c>
      <c r="B121" s="13" t="s">
        <v>121</v>
      </c>
      <c r="C121" s="14">
        <v>217.99</v>
      </c>
      <c r="D121" s="15">
        <f>VLOOKUP(A121,[3]FINAL!$B$1:$J$399,9,0)</f>
        <v>1.1385000000000001</v>
      </c>
      <c r="E121" s="28">
        <f>VLOOKUP(A121,[3]FINAL!$B$1:$K$399,10,0)</f>
        <v>132.94</v>
      </c>
      <c r="F121" s="28">
        <f>VLOOKUP(A121,[3]FINAL!$B$1:$L$399,11,0)</f>
        <v>36.85</v>
      </c>
      <c r="G121" s="28">
        <f>VLOOKUP(A121,[3]FINAL!$B$1:$M$400,12,0)</f>
        <v>8.61</v>
      </c>
      <c r="H121" s="28">
        <f>VLOOKUP(A121,[3]FINAL!$B$1:$N$399,13,0)</f>
        <v>13.68</v>
      </c>
      <c r="I121" s="29"/>
      <c r="J121" s="28">
        <f>VLOOKUP(A121,[3]FINAL!$B$1:$R$399,17,0)</f>
        <v>221.85</v>
      </c>
      <c r="K121" s="14">
        <f t="shared" si="2"/>
        <v>221.85</v>
      </c>
      <c r="L121" s="14"/>
      <c r="M121" s="17">
        <v>95</v>
      </c>
      <c r="N121" s="17">
        <f t="shared" si="3"/>
        <v>316.85000000000002</v>
      </c>
      <c r="O121" s="18"/>
    </row>
    <row r="122" spans="1:15">
      <c r="A122" s="12">
        <v>1740249382</v>
      </c>
      <c r="B122" s="13" t="s">
        <v>122</v>
      </c>
      <c r="C122" s="14">
        <v>231.99</v>
      </c>
      <c r="D122" s="15">
        <f>VLOOKUP(A122,[3]FINAL!$B$1:$J$399,9,0)</f>
        <v>1.0427999999999999</v>
      </c>
      <c r="E122" s="28">
        <f>VLOOKUP(A122,[3]FINAL!$B$1:$K$399,10,0)</f>
        <v>126.06</v>
      </c>
      <c r="F122" s="28">
        <f>VLOOKUP(A122,[3]FINAL!$B$1:$L$399,11,0)</f>
        <v>36.85</v>
      </c>
      <c r="G122" s="28">
        <f>VLOOKUP(A122,[3]FINAL!$B$1:$M$400,12,0)</f>
        <v>31.43</v>
      </c>
      <c r="H122" s="28">
        <f>VLOOKUP(A122,[3]FINAL!$B$1:$N$399,13,0)</f>
        <v>13.68</v>
      </c>
      <c r="I122" s="29"/>
      <c r="J122" s="28">
        <f>VLOOKUP(A122,[3]FINAL!$B$1:$R$399,17,0)</f>
        <v>240.26</v>
      </c>
      <c r="K122" s="14">
        <f t="shared" si="2"/>
        <v>240.26</v>
      </c>
      <c r="L122" s="14"/>
      <c r="M122" s="17">
        <v>95</v>
      </c>
      <c r="N122" s="17">
        <f t="shared" si="3"/>
        <v>335.26</v>
      </c>
      <c r="O122" s="18"/>
    </row>
    <row r="123" spans="1:15">
      <c r="A123" s="12">
        <v>1225000888</v>
      </c>
      <c r="B123" s="16" t="s">
        <v>123</v>
      </c>
      <c r="C123" s="14">
        <v>249.87</v>
      </c>
      <c r="D123" s="15">
        <f>VLOOKUP(A123,[3]FINAL!$B$1:$J$399,9,0)</f>
        <v>1.0468999999999999</v>
      </c>
      <c r="E123" s="28">
        <f>VLOOKUP(A123,[3]FINAL!$B$1:$K$399,10,0)</f>
        <v>126.8</v>
      </c>
      <c r="F123" s="28">
        <f>VLOOKUP(A123,[3]FINAL!$B$1:$L$399,11,0)</f>
        <v>36.85</v>
      </c>
      <c r="G123" s="28">
        <f>VLOOKUP(A123,[3]FINAL!$B$1:$M$400,12,0)</f>
        <v>21.78</v>
      </c>
      <c r="H123" s="28">
        <f>VLOOKUP(A123,[3]FINAL!$B$1:$N$399,13,0)</f>
        <v>13.68</v>
      </c>
      <c r="I123" s="29"/>
      <c r="J123" s="28">
        <f>VLOOKUP(A123,[3]FINAL!$B$1:$R$399,17,0)</f>
        <v>229.97</v>
      </c>
      <c r="K123" s="14">
        <f t="shared" si="2"/>
        <v>249.87</v>
      </c>
      <c r="L123" s="14"/>
      <c r="M123" s="17">
        <v>95</v>
      </c>
      <c r="N123" s="17">
        <f t="shared" si="3"/>
        <v>344.87</v>
      </c>
      <c r="O123" s="18"/>
    </row>
    <row r="124" spans="1:15">
      <c r="A124" s="12">
        <v>1407803679</v>
      </c>
      <c r="B124" s="13" t="s">
        <v>124</v>
      </c>
      <c r="C124" s="14">
        <v>225.4</v>
      </c>
      <c r="D124" s="15">
        <f>VLOOKUP(A124,[3]FINAL!$B$1:$J$399,9,0)</f>
        <v>1.1252</v>
      </c>
      <c r="E124" s="28">
        <f>VLOOKUP(A124,[3]FINAL!$B$1:$K$399,10,0)</f>
        <v>132.88</v>
      </c>
      <c r="F124" s="28">
        <f>VLOOKUP(A124,[3]FINAL!$B$1:$L$399,11,0)</f>
        <v>36.85</v>
      </c>
      <c r="G124" s="28">
        <f>VLOOKUP(A124,[3]FINAL!$B$1:$M$400,12,0)</f>
        <v>13.01</v>
      </c>
      <c r="H124" s="28">
        <f>VLOOKUP(A124,[3]FINAL!$B$1:$N$399,13,0)</f>
        <v>13.68</v>
      </c>
      <c r="I124" s="29"/>
      <c r="J124" s="28">
        <f>VLOOKUP(A124,[3]FINAL!$B$1:$R$399,17,0)</f>
        <v>226.87</v>
      </c>
      <c r="K124" s="14">
        <f t="shared" si="2"/>
        <v>226.87</v>
      </c>
      <c r="L124" s="14"/>
      <c r="M124" s="17">
        <v>95</v>
      </c>
      <c r="N124" s="17">
        <f t="shared" si="3"/>
        <v>321.87</v>
      </c>
      <c r="O124" s="18"/>
    </row>
    <row r="125" spans="1:15">
      <c r="A125" s="12">
        <v>1710312079</v>
      </c>
      <c r="B125" s="16" t="s">
        <v>125</v>
      </c>
      <c r="C125" s="14">
        <v>236.89</v>
      </c>
      <c r="D125" s="15">
        <f>VLOOKUP(A125,[3]FINAL!$B$1:$J$399,9,0)</f>
        <v>1.2113</v>
      </c>
      <c r="E125" s="28">
        <f>VLOOKUP(A125,[3]FINAL!$B$1:$K$399,10,0)</f>
        <v>139.69999999999999</v>
      </c>
      <c r="F125" s="28">
        <f>VLOOKUP(A125,[3]FINAL!$B$1:$L$399,11,0)</f>
        <v>36.85</v>
      </c>
      <c r="G125" s="28">
        <f>VLOOKUP(A125,[3]FINAL!$B$1:$M$400,12,0)</f>
        <v>27.96</v>
      </c>
      <c r="H125" s="28">
        <f>VLOOKUP(A125,[3]FINAL!$B$1:$N$399,13,0)</f>
        <v>13.68</v>
      </c>
      <c r="I125" s="29"/>
      <c r="J125" s="28">
        <f>VLOOKUP(A125,[3]FINAL!$B$1:$R$399,17,0)</f>
        <v>252</v>
      </c>
      <c r="K125" s="14">
        <f t="shared" si="2"/>
        <v>252</v>
      </c>
      <c r="L125" s="14"/>
      <c r="M125" s="17">
        <v>95</v>
      </c>
      <c r="N125" s="17">
        <f t="shared" si="3"/>
        <v>347</v>
      </c>
      <c r="O125" s="18"/>
    </row>
    <row r="126" spans="1:15">
      <c r="A126" s="12">
        <v>1710537998</v>
      </c>
      <c r="B126" s="13" t="s">
        <v>126</v>
      </c>
      <c r="C126" s="14">
        <v>230.83</v>
      </c>
      <c r="D126" s="15">
        <f>VLOOKUP(A126,[3]FINAL!$B$1:$J$399,9,0)</f>
        <v>1.1267</v>
      </c>
      <c r="E126" s="28">
        <f>VLOOKUP(A126,[3]FINAL!$B$1:$K$399,10,0)</f>
        <v>134.15</v>
      </c>
      <c r="F126" s="28">
        <f>VLOOKUP(A126,[3]FINAL!$B$1:$L$399,11,0)</f>
        <v>36.85</v>
      </c>
      <c r="G126" s="28">
        <f>VLOOKUP(A126,[3]FINAL!$B$1:$M$400,12,0)</f>
        <v>22.86</v>
      </c>
      <c r="H126" s="28">
        <f>VLOOKUP(A126,[3]FINAL!$B$1:$N$399,13,0)</f>
        <v>13.68</v>
      </c>
      <c r="I126" s="29"/>
      <c r="J126" s="28">
        <f>VLOOKUP(A126,[3]FINAL!$B$1:$R$399,17,0)</f>
        <v>239.71</v>
      </c>
      <c r="K126" s="14">
        <f t="shared" si="2"/>
        <v>239.71</v>
      </c>
      <c r="L126" s="14"/>
      <c r="M126" s="17">
        <v>95</v>
      </c>
      <c r="N126" s="17">
        <f t="shared" si="3"/>
        <v>334.71000000000004</v>
      </c>
      <c r="O126" s="18"/>
    </row>
    <row r="127" spans="1:15">
      <c r="A127" s="12">
        <v>1841854361</v>
      </c>
      <c r="B127" s="13" t="s">
        <v>127</v>
      </c>
      <c r="C127" s="14">
        <v>245.86</v>
      </c>
      <c r="D127" s="15">
        <f>VLOOKUP(A127,[3]FINAL!$B$1:$J$399,9,0)</f>
        <v>1.397</v>
      </c>
      <c r="E127" s="28">
        <f>VLOOKUP(A127,[3]FINAL!$B$1:$K$399,10,0)</f>
        <v>156.5</v>
      </c>
      <c r="F127" s="28">
        <f>VLOOKUP(A127,[3]FINAL!$B$1:$L$399,11,0)</f>
        <v>36.85</v>
      </c>
      <c r="G127" s="28">
        <f>VLOOKUP(A127,[3]FINAL!$B$1:$M$400,12,0)</f>
        <v>12.69</v>
      </c>
      <c r="H127" s="28">
        <f>VLOOKUP(A127,[3]FINAL!$B$1:$N$399,13,0)</f>
        <v>13.68</v>
      </c>
      <c r="I127" s="29"/>
      <c r="J127" s="28">
        <f>VLOOKUP(A127,[3]FINAL!$B$1:$R$399,17,0)</f>
        <v>253.78</v>
      </c>
      <c r="K127" s="14">
        <f t="shared" si="2"/>
        <v>253.78</v>
      </c>
      <c r="L127" s="14"/>
      <c r="M127" s="17">
        <v>95</v>
      </c>
      <c r="N127" s="17">
        <f t="shared" si="3"/>
        <v>348.78</v>
      </c>
      <c r="O127" s="18"/>
    </row>
    <row r="128" spans="1:15">
      <c r="A128" s="12">
        <v>1346806015</v>
      </c>
      <c r="B128" s="13" t="s">
        <v>128</v>
      </c>
      <c r="C128" s="14">
        <v>232.84</v>
      </c>
      <c r="D128" s="15">
        <f>VLOOKUP(A128,[3]FINAL!$B$1:$J$399,9,0)</f>
        <v>1.2294</v>
      </c>
      <c r="E128" s="28">
        <f>VLOOKUP(A128,[3]FINAL!$B$1:$K$399,10,0)</f>
        <v>139.34</v>
      </c>
      <c r="F128" s="28">
        <f>VLOOKUP(A128,[3]FINAL!$B$1:$L$399,11,0)</f>
        <v>36.85</v>
      </c>
      <c r="G128" s="28">
        <f>VLOOKUP(A128,[3]FINAL!$B$1:$M$400,12,0)</f>
        <v>26.82</v>
      </c>
      <c r="H128" s="28">
        <f>VLOOKUP(A128,[3]FINAL!$B$1:$N$399,13,0)</f>
        <v>13.68</v>
      </c>
      <c r="I128" s="29"/>
      <c r="J128" s="28">
        <f>VLOOKUP(A128,[3]FINAL!$B$1:$R$399,17,0)</f>
        <v>250.28</v>
      </c>
      <c r="K128" s="14">
        <f t="shared" si="2"/>
        <v>250.28</v>
      </c>
      <c r="L128" s="14"/>
      <c r="M128" s="17">
        <v>95</v>
      </c>
      <c r="N128" s="17">
        <f t="shared" si="3"/>
        <v>345.28</v>
      </c>
      <c r="O128" s="18"/>
    </row>
    <row r="129" spans="1:15">
      <c r="A129" s="12">
        <v>1801428768</v>
      </c>
      <c r="B129" s="13" t="s">
        <v>129</v>
      </c>
      <c r="C129" s="14">
        <v>228.39</v>
      </c>
      <c r="D129" s="15">
        <f>VLOOKUP(A129,[3]FINAL!$B$1:$J$399,9,0)</f>
        <v>1.1766000000000001</v>
      </c>
      <c r="E129" s="28">
        <f>VLOOKUP(A129,[3]FINAL!$B$1:$K$399,10,0)</f>
        <v>137.74</v>
      </c>
      <c r="F129" s="28">
        <f>VLOOKUP(A129,[3]FINAL!$B$1:$L$399,11,0)</f>
        <v>36.85</v>
      </c>
      <c r="G129" s="28">
        <f>VLOOKUP(A129,[3]FINAL!$B$1:$M$400,12,0)</f>
        <v>17.61</v>
      </c>
      <c r="H129" s="28">
        <f>VLOOKUP(A129,[3]FINAL!$B$1:$N$399,13,0)</f>
        <v>13.68</v>
      </c>
      <c r="I129" s="29"/>
      <c r="J129" s="28">
        <f>VLOOKUP(A129,[3]FINAL!$B$1:$R$399,17,0)</f>
        <v>237.79</v>
      </c>
      <c r="K129" s="14">
        <f t="shared" si="2"/>
        <v>237.79</v>
      </c>
      <c r="L129" s="14"/>
      <c r="M129" s="17">
        <v>95</v>
      </c>
      <c r="N129" s="17">
        <f t="shared" si="3"/>
        <v>332.78999999999996</v>
      </c>
      <c r="O129" s="18"/>
    </row>
    <row r="130" spans="1:15">
      <c r="A130" s="12">
        <v>1407325103</v>
      </c>
      <c r="B130" s="13" t="s">
        <v>130</v>
      </c>
      <c r="C130" s="14">
        <v>240.12</v>
      </c>
      <c r="D130" s="15">
        <f>VLOOKUP(A130,[3]FINAL!$B$1:$J$399,9,0)</f>
        <v>1.3880999999999999</v>
      </c>
      <c r="E130" s="28">
        <f>VLOOKUP(A130,[3]FINAL!$B$1:$K$399,10,0)</f>
        <v>155.13999999999999</v>
      </c>
      <c r="F130" s="28">
        <f>VLOOKUP(A130,[3]FINAL!$B$1:$L$399,11,0)</f>
        <v>36.85</v>
      </c>
      <c r="G130" s="28">
        <f>VLOOKUP(A130,[3]FINAL!$B$1:$M$400,12,0)</f>
        <v>13.03</v>
      </c>
      <c r="H130" s="28">
        <f>VLOOKUP(A130,[3]FINAL!$B$1:$N$399,13,0)</f>
        <v>13.68</v>
      </c>
      <c r="I130" s="29"/>
      <c r="J130" s="28">
        <f>VLOOKUP(A130,[3]FINAL!$B$1:$R$399,17,0)</f>
        <v>252.6</v>
      </c>
      <c r="K130" s="14">
        <f t="shared" si="2"/>
        <v>252.6</v>
      </c>
      <c r="L130" s="14"/>
      <c r="M130" s="17">
        <v>95</v>
      </c>
      <c r="N130" s="17">
        <f t="shared" si="3"/>
        <v>347.6</v>
      </c>
      <c r="O130" s="18"/>
    </row>
    <row r="131" spans="1:15">
      <c r="A131" s="12">
        <v>1891722187</v>
      </c>
      <c r="B131" s="13" t="s">
        <v>131</v>
      </c>
      <c r="C131" s="14">
        <v>235.26</v>
      </c>
      <c r="D131" s="15">
        <f>VLOOKUP(A131,[3]FINAL!$B$1:$J$399,9,0)</f>
        <v>1.1559999999999999</v>
      </c>
      <c r="E131" s="28">
        <f>VLOOKUP(A131,[3]FINAL!$B$1:$K$399,10,0)</f>
        <v>137.31</v>
      </c>
      <c r="F131" s="28">
        <f>VLOOKUP(A131,[3]FINAL!$B$1:$L$399,11,0)</f>
        <v>36.85</v>
      </c>
      <c r="G131" s="28">
        <f>VLOOKUP(A131,[3]FINAL!$B$1:$M$400,12,0)</f>
        <v>20.36</v>
      </c>
      <c r="H131" s="28">
        <f>VLOOKUP(A131,[3]FINAL!$B$1:$N$399,13,0)</f>
        <v>13.68</v>
      </c>
      <c r="I131" s="29"/>
      <c r="J131" s="28">
        <f>VLOOKUP(A131,[3]FINAL!$B$1:$R$399,17,0)</f>
        <v>240.47</v>
      </c>
      <c r="K131" s="14">
        <f t="shared" si="2"/>
        <v>240.47</v>
      </c>
      <c r="L131" s="14"/>
      <c r="M131" s="17">
        <v>95</v>
      </c>
      <c r="N131" s="17">
        <f t="shared" si="3"/>
        <v>335.47</v>
      </c>
      <c r="O131" s="18"/>
    </row>
    <row r="132" spans="1:15">
      <c r="A132" s="12">
        <v>1073599510</v>
      </c>
      <c r="B132" s="13" t="s">
        <v>132</v>
      </c>
      <c r="C132" s="14">
        <v>238.95</v>
      </c>
      <c r="D132" s="15">
        <f>VLOOKUP(A132,[3]FINAL!$B$1:$J$399,9,0)</f>
        <v>1.1352</v>
      </c>
      <c r="E132" s="28">
        <f>VLOOKUP(A132,[3]FINAL!$B$1:$K$399,10,0)</f>
        <v>136.34</v>
      </c>
      <c r="F132" s="28">
        <f>VLOOKUP(A132,[3]FINAL!$B$1:$L$399,11,0)</f>
        <v>36.85</v>
      </c>
      <c r="G132" s="28">
        <f>VLOOKUP(A132,[3]FINAL!$B$1:$M$400,12,0)</f>
        <v>14.44</v>
      </c>
      <c r="H132" s="28">
        <f>VLOOKUP(A132,[3]FINAL!$B$1:$N$399,13,0)</f>
        <v>13.68</v>
      </c>
      <c r="I132" s="29"/>
      <c r="J132" s="28">
        <f>VLOOKUP(A132,[3]FINAL!$B$1:$R$399,17,0)</f>
        <v>232.51</v>
      </c>
      <c r="K132" s="14">
        <f t="shared" si="2"/>
        <v>238.95</v>
      </c>
      <c r="L132" s="14"/>
      <c r="M132" s="17">
        <v>95</v>
      </c>
      <c r="N132" s="17">
        <f t="shared" si="3"/>
        <v>333.95</v>
      </c>
      <c r="O132" s="18"/>
    </row>
    <row r="133" spans="1:15">
      <c r="A133" s="12">
        <v>1972587376</v>
      </c>
      <c r="B133" s="13" t="s">
        <v>133</v>
      </c>
      <c r="C133" s="14">
        <v>228.22</v>
      </c>
      <c r="D133" s="15">
        <f>VLOOKUP(A133,[3]FINAL!$B$1:$J$399,9,0)</f>
        <v>1.1399999999999999</v>
      </c>
      <c r="E133" s="28">
        <f>VLOOKUP(A133,[3]FINAL!$B$1:$K$399,10,0)</f>
        <v>134.61000000000001</v>
      </c>
      <c r="F133" s="28">
        <f>VLOOKUP(A133,[3]FINAL!$B$1:$L$399,11,0)</f>
        <v>36.85</v>
      </c>
      <c r="G133" s="28">
        <f>VLOOKUP(A133,[3]FINAL!$B$1:$M$400,12,0)</f>
        <v>24.29</v>
      </c>
      <c r="H133" s="28">
        <f>VLOOKUP(A133,[3]FINAL!$B$1:$N$399,13,0)</f>
        <v>0</v>
      </c>
      <c r="I133" s="29"/>
      <c r="J133" s="28">
        <f>VLOOKUP(A133,[3]FINAL!$B$1:$R$399,17,0)</f>
        <v>226.09</v>
      </c>
      <c r="K133" s="14">
        <f t="shared" si="2"/>
        <v>228.22</v>
      </c>
      <c r="L133" s="14"/>
      <c r="M133" s="17">
        <v>95</v>
      </c>
      <c r="N133" s="17">
        <f t="shared" si="3"/>
        <v>323.22000000000003</v>
      </c>
      <c r="O133" s="18"/>
    </row>
    <row r="134" spans="1:15">
      <c r="A134" s="12">
        <v>1942236161</v>
      </c>
      <c r="B134" s="13" t="s">
        <v>134</v>
      </c>
      <c r="C134" s="14">
        <v>237.32</v>
      </c>
      <c r="D134" s="15">
        <f>VLOOKUP(A134,[3]FINAL!$B$1:$J$399,9,0)</f>
        <v>1.3877999999999999</v>
      </c>
      <c r="E134" s="28">
        <f>VLOOKUP(A134,[3]FINAL!$B$1:$K$399,10,0)</f>
        <v>149.85</v>
      </c>
      <c r="F134" s="28">
        <f>VLOOKUP(A134,[3]FINAL!$B$1:$L$399,11,0)</f>
        <v>36.85</v>
      </c>
      <c r="G134" s="28">
        <f>VLOOKUP(A134,[3]FINAL!$B$1:$M$400,12,0)</f>
        <v>19.82</v>
      </c>
      <c r="H134" s="28">
        <f>VLOOKUP(A134,[3]FINAL!$B$1:$N$399,13,0)</f>
        <v>13.68</v>
      </c>
      <c r="I134" s="29"/>
      <c r="J134" s="28">
        <f>VLOOKUP(A134,[3]FINAL!$B$1:$R$399,17,0)</f>
        <v>254.33</v>
      </c>
      <c r="K134" s="14">
        <f t="shared" si="2"/>
        <v>254.33</v>
      </c>
      <c r="L134" s="14"/>
      <c r="M134" s="17">
        <v>95</v>
      </c>
      <c r="N134" s="17">
        <f t="shared" si="3"/>
        <v>349.33000000000004</v>
      </c>
      <c r="O134" s="18"/>
    </row>
    <row r="135" spans="1:15">
      <c r="A135" s="12">
        <v>1437103850</v>
      </c>
      <c r="B135" s="13" t="s">
        <v>135</v>
      </c>
      <c r="C135" s="14">
        <v>225.09</v>
      </c>
      <c r="D135" s="15">
        <f>VLOOKUP(A135,[3]FINAL!$B$1:$J$399,9,0)</f>
        <v>1.2088050350469379</v>
      </c>
      <c r="E135" s="28">
        <f>VLOOKUP(A135,[3]FINAL!$B$1:$K$399,10,0)</f>
        <v>139.15</v>
      </c>
      <c r="F135" s="28">
        <f>VLOOKUP(A135,[3]FINAL!$B$1:$L$399,11,0)</f>
        <v>36.85</v>
      </c>
      <c r="G135" s="28">
        <f>VLOOKUP(A135,[3]FINAL!$B$1:$M$400,12,0)</f>
        <v>10.41</v>
      </c>
      <c r="H135" s="28">
        <f>VLOOKUP(A135,[3]FINAL!$B$1:$N$399,13,0)</f>
        <v>13.68</v>
      </c>
      <c r="I135" s="29"/>
      <c r="J135" s="28">
        <f>VLOOKUP(A135,[3]FINAL!$B$1:$R$399,17,0)</f>
        <v>231.1</v>
      </c>
      <c r="K135" s="14">
        <f t="shared" si="2"/>
        <v>231.1</v>
      </c>
      <c r="L135" s="14"/>
      <c r="M135" s="17">
        <v>95</v>
      </c>
      <c r="N135" s="17">
        <f t="shared" si="3"/>
        <v>326.10000000000002</v>
      </c>
      <c r="O135" s="18"/>
    </row>
    <row r="136" spans="1:15">
      <c r="A136" s="12">
        <v>1851375703</v>
      </c>
      <c r="B136" s="13" t="s">
        <v>136</v>
      </c>
      <c r="C136" s="14">
        <v>238.95</v>
      </c>
      <c r="D136" s="15">
        <f>VLOOKUP(A136,[3]FINAL!$B$1:$J$399,9,0)</f>
        <v>1.2267999999999999</v>
      </c>
      <c r="E136" s="28">
        <f>VLOOKUP(A136,[3]FINAL!$B$1:$K$399,10,0)</f>
        <v>139.36000000000001</v>
      </c>
      <c r="F136" s="28">
        <f>VLOOKUP(A136,[3]FINAL!$B$1:$L$399,11,0)</f>
        <v>36.85</v>
      </c>
      <c r="G136" s="28">
        <f>VLOOKUP(A136,[3]FINAL!$B$1:$M$400,12,0)</f>
        <v>22.29</v>
      </c>
      <c r="H136" s="28">
        <f>VLOOKUP(A136,[3]FINAL!$B$1:$N$399,13,0)</f>
        <v>13.68</v>
      </c>
      <c r="I136" s="29"/>
      <c r="J136" s="28">
        <f>VLOOKUP(A136,[3]FINAL!$B$1:$R$399,17,0)</f>
        <v>245.07</v>
      </c>
      <c r="K136" s="14">
        <f t="shared" si="2"/>
        <v>245.07</v>
      </c>
      <c r="L136" s="14"/>
      <c r="M136" s="17">
        <v>95</v>
      </c>
      <c r="N136" s="17">
        <f t="shared" si="3"/>
        <v>340.07</v>
      </c>
      <c r="O136" s="18"/>
    </row>
    <row r="137" spans="1:15">
      <c r="A137" s="12">
        <v>1225654098</v>
      </c>
      <c r="B137" s="13" t="s">
        <v>137</v>
      </c>
      <c r="C137" s="14">
        <v>224.43</v>
      </c>
      <c r="D137" s="15">
        <f>VLOOKUP(A137,[3]FINAL!$B$1:$J$399,9,0)</f>
        <v>1.2088050350469379</v>
      </c>
      <c r="E137" s="28">
        <f>VLOOKUP(A137,[3]FINAL!$B$1:$K$399,10,0)</f>
        <v>138.09</v>
      </c>
      <c r="F137" s="28">
        <f>VLOOKUP(A137,[3]FINAL!$B$1:$L$399,11,0)</f>
        <v>36.85</v>
      </c>
      <c r="G137" s="28">
        <f>VLOOKUP(A137,[3]FINAL!$B$1:$M$400,12,0)</f>
        <v>10.88</v>
      </c>
      <c r="H137" s="28">
        <f>VLOOKUP(A137,[3]FINAL!$B$1:$N$399,13,0)</f>
        <v>13.68</v>
      </c>
      <c r="I137" s="29"/>
      <c r="J137" s="28">
        <f>VLOOKUP(A137,[3]FINAL!$B$1:$R$399,17,0)</f>
        <v>230.42</v>
      </c>
      <c r="K137" s="14">
        <f t="shared" si="2"/>
        <v>230.42</v>
      </c>
      <c r="L137" s="14"/>
      <c r="M137" s="17">
        <v>95</v>
      </c>
      <c r="N137" s="17">
        <f t="shared" si="3"/>
        <v>325.41999999999996</v>
      </c>
      <c r="O137" s="18"/>
    </row>
    <row r="138" spans="1:15">
      <c r="A138" s="12">
        <v>1639630452</v>
      </c>
      <c r="B138" s="13" t="s">
        <v>138</v>
      </c>
      <c r="C138" s="14">
        <v>247.84</v>
      </c>
      <c r="D138" s="15">
        <f>VLOOKUP(A138,[3]FINAL!$B$1:$J$399,9,0)</f>
        <v>1.2479</v>
      </c>
      <c r="E138" s="28">
        <f>VLOOKUP(A138,[3]FINAL!$B$1:$K$399,10,0)</f>
        <v>142.99</v>
      </c>
      <c r="F138" s="28">
        <f>VLOOKUP(A138,[3]FINAL!$B$1:$L$399,11,0)</f>
        <v>36.85</v>
      </c>
      <c r="G138" s="28">
        <f>VLOOKUP(A138,[3]FINAL!$B$1:$M$400,12,0)</f>
        <v>23.57</v>
      </c>
      <c r="H138" s="28">
        <f>VLOOKUP(A138,[3]FINAL!$B$1:$N$399,13,0)</f>
        <v>13.68</v>
      </c>
      <c r="I138" s="29"/>
      <c r="J138" s="28">
        <f>VLOOKUP(A138,[3]FINAL!$B$1:$R$399,17,0)</f>
        <v>250.74</v>
      </c>
      <c r="K138" s="14">
        <f t="shared" si="2"/>
        <v>250.74</v>
      </c>
      <c r="L138" s="14"/>
      <c r="M138" s="17">
        <v>95</v>
      </c>
      <c r="N138" s="17">
        <f t="shared" si="3"/>
        <v>345.74</v>
      </c>
      <c r="O138" s="18"/>
    </row>
    <row r="139" spans="1:15">
      <c r="A139" s="16">
        <v>1093131310</v>
      </c>
      <c r="B139" s="13" t="s">
        <v>139</v>
      </c>
      <c r="C139" s="14">
        <v>236.11</v>
      </c>
      <c r="D139" s="15">
        <f>VLOOKUP(A139,[3]FINAL!$B$1:$J$399,9,0)</f>
        <v>1.1352</v>
      </c>
      <c r="E139" s="28">
        <f>VLOOKUP(A139,[3]FINAL!$B$1:$K$399,10,0)</f>
        <v>131.12</v>
      </c>
      <c r="F139" s="28">
        <f>VLOOKUP(A139,[3]FINAL!$B$1:$L$399,11,0)</f>
        <v>36.85</v>
      </c>
      <c r="G139" s="28">
        <f>VLOOKUP(A139,[3]FINAL!$B$1:$M$400,12,0)</f>
        <v>19.07</v>
      </c>
      <c r="H139" s="28">
        <f>VLOOKUP(A139,[3]FINAL!$B$1:$N$399,13,0)</f>
        <v>13.68</v>
      </c>
      <c r="I139" s="29"/>
      <c r="J139" s="28">
        <f>VLOOKUP(A139,[3]FINAL!$B$1:$R$399,17,0)</f>
        <v>231.83</v>
      </c>
      <c r="K139" s="14">
        <f t="shared" si="2"/>
        <v>236.11</v>
      </c>
      <c r="L139" s="14"/>
      <c r="M139" s="17">
        <v>95</v>
      </c>
      <c r="N139" s="17">
        <f t="shared" si="3"/>
        <v>331.11</v>
      </c>
      <c r="O139" s="18"/>
    </row>
    <row r="140" spans="1:15">
      <c r="A140" s="12">
        <v>1912485517</v>
      </c>
      <c r="B140" s="13" t="s">
        <v>140</v>
      </c>
      <c r="C140" s="14">
        <v>239.2</v>
      </c>
      <c r="D140" s="15">
        <f>VLOOKUP(A140,[3]FINAL!$B$1:$J$399,9,0)</f>
        <v>1.2124999999999999</v>
      </c>
      <c r="E140" s="28">
        <f>VLOOKUP(A140,[3]FINAL!$B$1:$K$399,10,0)</f>
        <v>139.76</v>
      </c>
      <c r="F140" s="28">
        <f>VLOOKUP(A140,[3]FINAL!$B$1:$L$399,11,0)</f>
        <v>36.85</v>
      </c>
      <c r="G140" s="28">
        <f>VLOOKUP(A140,[3]FINAL!$B$1:$M$400,12,0)</f>
        <v>31.24</v>
      </c>
      <c r="H140" s="28">
        <f>VLOOKUP(A140,[3]FINAL!$B$1:$N$399,13,0)</f>
        <v>13.68</v>
      </c>
      <c r="I140" s="29"/>
      <c r="J140" s="28">
        <f>VLOOKUP(A140,[3]FINAL!$B$1:$R$399,17,0)</f>
        <v>255.87</v>
      </c>
      <c r="K140" s="14">
        <f t="shared" si="2"/>
        <v>255.87</v>
      </c>
      <c r="L140" s="14"/>
      <c r="M140" s="17">
        <v>95</v>
      </c>
      <c r="N140" s="17">
        <f t="shared" si="3"/>
        <v>350.87</v>
      </c>
      <c r="O140" s="18"/>
    </row>
    <row r="141" spans="1:15">
      <c r="A141" s="12">
        <v>1841697422</v>
      </c>
      <c r="B141" s="16" t="s">
        <v>141</v>
      </c>
      <c r="C141" s="14">
        <v>211.46</v>
      </c>
      <c r="D141" s="15">
        <f>VLOOKUP(A141,[3]FINAL!$B$1:$J$399,9,0)</f>
        <v>1.0549999999999999</v>
      </c>
      <c r="E141" s="28">
        <f>VLOOKUP(A141,[3]FINAL!$B$1:$K$399,10,0)</f>
        <v>128.02000000000001</v>
      </c>
      <c r="F141" s="28">
        <f>VLOOKUP(A141,[3]FINAL!$B$1:$L$399,11,0)</f>
        <v>36.85</v>
      </c>
      <c r="G141" s="28">
        <f>VLOOKUP(A141,[3]FINAL!$B$1:$M$400,12,0)</f>
        <v>20.329999999999998</v>
      </c>
      <c r="H141" s="28">
        <f>VLOOKUP(A141,[3]FINAL!$B$1:$N$399,13,0)</f>
        <v>13.68</v>
      </c>
      <c r="I141" s="29"/>
      <c r="J141" s="28">
        <f>VLOOKUP(A141,[3]FINAL!$B$1:$R$399,17,0)</f>
        <v>229.72</v>
      </c>
      <c r="K141" s="14">
        <f t="shared" si="2"/>
        <v>229.72</v>
      </c>
      <c r="L141" s="14"/>
      <c r="M141" s="17">
        <v>95</v>
      </c>
      <c r="N141" s="17">
        <f t="shared" si="3"/>
        <v>324.72000000000003</v>
      </c>
      <c r="O141" s="18"/>
    </row>
    <row r="142" spans="1:15">
      <c r="A142" s="12">
        <v>1356346191</v>
      </c>
      <c r="B142" s="13" t="s">
        <v>142</v>
      </c>
      <c r="C142" s="14">
        <v>205.67</v>
      </c>
      <c r="D142" s="15">
        <f>VLOOKUP(A142,[3]FINAL!$B$1:$J$399,9,0)</f>
        <v>0.89929999999999999</v>
      </c>
      <c r="E142" s="28">
        <f>VLOOKUP(A142,[3]FINAL!$B$1:$K$399,10,0)</f>
        <v>114.13</v>
      </c>
      <c r="F142" s="28">
        <f>VLOOKUP(A142,[3]FINAL!$B$1:$L$399,11,0)</f>
        <v>36.85</v>
      </c>
      <c r="G142" s="28">
        <f>VLOOKUP(A142,[3]FINAL!$B$1:$M$400,12,0)</f>
        <v>20.57</v>
      </c>
      <c r="H142" s="28">
        <f>VLOOKUP(A142,[3]FINAL!$B$1:$N$399,13,0)</f>
        <v>7.18</v>
      </c>
      <c r="I142" s="29"/>
      <c r="J142" s="28">
        <f>VLOOKUP(A142,[3]FINAL!$B$1:$R$399,17,0)</f>
        <v>206.43</v>
      </c>
      <c r="K142" s="14">
        <f t="shared" si="2"/>
        <v>206.43</v>
      </c>
      <c r="L142" s="14"/>
      <c r="M142" s="17">
        <v>95</v>
      </c>
      <c r="N142" s="17">
        <f t="shared" si="3"/>
        <v>301.43</v>
      </c>
      <c r="O142" s="18"/>
    </row>
    <row r="143" spans="1:15">
      <c r="A143" s="12">
        <v>1477537199</v>
      </c>
      <c r="B143" s="13" t="s">
        <v>143</v>
      </c>
      <c r="C143" s="14">
        <v>227.49</v>
      </c>
      <c r="D143" s="15">
        <f>VLOOKUP(A143,[3]FINAL!$B$1:$J$399,9,0)</f>
        <v>1.1264000000000001</v>
      </c>
      <c r="E143" s="28">
        <f>VLOOKUP(A143,[3]FINAL!$B$1:$K$399,10,0)</f>
        <v>133.87</v>
      </c>
      <c r="F143" s="28">
        <f>VLOOKUP(A143,[3]FINAL!$B$1:$L$399,11,0)</f>
        <v>36.85</v>
      </c>
      <c r="G143" s="28">
        <f>VLOOKUP(A143,[3]FINAL!$B$1:$M$400,12,0)</f>
        <v>8.0299999999999994</v>
      </c>
      <c r="H143" s="28">
        <f>VLOOKUP(A143,[3]FINAL!$B$1:$N$399,13,0)</f>
        <v>13.68</v>
      </c>
      <c r="I143" s="29"/>
      <c r="J143" s="28">
        <f>VLOOKUP(A143,[3]FINAL!$B$1:$R$399,17,0)</f>
        <v>222.26</v>
      </c>
      <c r="K143" s="14">
        <f t="shared" si="2"/>
        <v>227.49</v>
      </c>
      <c r="L143" s="14"/>
      <c r="M143" s="17">
        <v>95</v>
      </c>
      <c r="N143" s="17">
        <f t="shared" si="3"/>
        <v>322.49</v>
      </c>
      <c r="O143" s="18"/>
    </row>
    <row r="144" spans="1:15">
      <c r="A144" s="12">
        <v>1831551514</v>
      </c>
      <c r="B144" s="13" t="s">
        <v>144</v>
      </c>
      <c r="C144" s="14">
        <v>232.78</v>
      </c>
      <c r="D144" s="15">
        <f>VLOOKUP(A144,[3]FINAL!$B$1:$J$399,9,0)</f>
        <v>1.2826</v>
      </c>
      <c r="E144" s="28">
        <f>VLOOKUP(A144,[3]FINAL!$B$1:$K$399,10,0)</f>
        <v>144.91999999999999</v>
      </c>
      <c r="F144" s="28">
        <f>VLOOKUP(A144,[3]FINAL!$B$1:$L$399,11,0)</f>
        <v>36.85</v>
      </c>
      <c r="G144" s="28">
        <f>VLOOKUP(A144,[3]FINAL!$B$1:$M$400,12,0)</f>
        <v>15.4</v>
      </c>
      <c r="H144" s="28">
        <f>VLOOKUP(A144,[3]FINAL!$B$1:$N$399,13,0)</f>
        <v>13.68</v>
      </c>
      <c r="I144" s="29"/>
      <c r="J144" s="28">
        <f>VLOOKUP(A144,[3]FINAL!$B$1:$R$399,17,0)</f>
        <v>243.53</v>
      </c>
      <c r="K144" s="14">
        <f t="shared" si="2"/>
        <v>243.53</v>
      </c>
      <c r="L144" s="14"/>
      <c r="M144" s="17">
        <v>95</v>
      </c>
      <c r="N144" s="17">
        <f t="shared" si="3"/>
        <v>338.53</v>
      </c>
      <c r="O144" s="18"/>
    </row>
    <row r="145" spans="1:15">
      <c r="A145" s="12">
        <v>1154792000</v>
      </c>
      <c r="B145" s="13" t="s">
        <v>145</v>
      </c>
      <c r="C145" s="14">
        <v>218.8</v>
      </c>
      <c r="D145" s="15">
        <f>VLOOKUP(A145,[3]FINAL!$B$1:$J$399,9,0)</f>
        <v>1.0321</v>
      </c>
      <c r="E145" s="28">
        <f>VLOOKUP(A145,[3]FINAL!$B$1:$K$399,10,0)</f>
        <v>125.49</v>
      </c>
      <c r="F145" s="28">
        <f>VLOOKUP(A145,[3]FINAL!$B$1:$L$399,11,0)</f>
        <v>36.85</v>
      </c>
      <c r="G145" s="28">
        <f>VLOOKUP(A145,[3]FINAL!$B$1:$M$400,12,0)</f>
        <v>8.85</v>
      </c>
      <c r="H145" s="28">
        <f>VLOOKUP(A145,[3]FINAL!$B$1:$N$399,13,0)</f>
        <v>13.68</v>
      </c>
      <c r="I145" s="29"/>
      <c r="J145" s="28">
        <f>VLOOKUP(A145,[3]FINAL!$B$1:$R$399,17,0)</f>
        <v>213.52</v>
      </c>
      <c r="K145" s="14">
        <f t="shared" si="2"/>
        <v>218.8</v>
      </c>
      <c r="L145" s="14"/>
      <c r="M145" s="17">
        <v>95</v>
      </c>
      <c r="N145" s="17">
        <f t="shared" si="3"/>
        <v>313.8</v>
      </c>
      <c r="O145" s="18"/>
    </row>
    <row r="146" spans="1:15">
      <c r="A146" s="12">
        <v>1184196206</v>
      </c>
      <c r="B146" s="13" t="s">
        <v>146</v>
      </c>
      <c r="C146" s="14">
        <v>245.19</v>
      </c>
      <c r="D146" s="15">
        <f>VLOOKUP(A146,[3]FINAL!$B$1:$J$399,9,0)</f>
        <v>0.99929999999999997</v>
      </c>
      <c r="E146" s="28">
        <f>VLOOKUP(A146,[3]FINAL!$B$1:$K$399,10,0)</f>
        <v>122.96</v>
      </c>
      <c r="F146" s="28">
        <f>VLOOKUP(A146,[3]FINAL!$B$1:$L$399,11,0)</f>
        <v>36.85</v>
      </c>
      <c r="G146" s="28">
        <f>VLOOKUP(A146,[3]FINAL!$B$1:$M$400,12,0)</f>
        <v>15.69</v>
      </c>
      <c r="H146" s="28">
        <f>VLOOKUP(A146,[3]FINAL!$B$1:$N$399,13,0)</f>
        <v>13.68</v>
      </c>
      <c r="I146" s="29"/>
      <c r="J146" s="28">
        <f>VLOOKUP(A146,[3]FINAL!$B$1:$R$399,17,0)</f>
        <v>218.5</v>
      </c>
      <c r="K146" s="14">
        <f t="shared" si="2"/>
        <v>245.19</v>
      </c>
      <c r="L146" s="14"/>
      <c r="M146" s="17">
        <v>95</v>
      </c>
      <c r="N146" s="17">
        <f t="shared" si="3"/>
        <v>340.19</v>
      </c>
      <c r="O146" s="18"/>
    </row>
    <row r="147" spans="1:15">
      <c r="A147" s="12">
        <v>1003366311</v>
      </c>
      <c r="B147" s="13" t="s">
        <v>147</v>
      </c>
      <c r="C147" s="14">
        <v>231.97</v>
      </c>
      <c r="D147" s="15">
        <f>VLOOKUP(A147,[3]FINAL!$B$1:$J$399,9,0)</f>
        <v>1.2771999999999999</v>
      </c>
      <c r="E147" s="28">
        <f>VLOOKUP(A147,[3]FINAL!$B$1:$K$399,10,0)</f>
        <v>145.30000000000001</v>
      </c>
      <c r="F147" s="28">
        <f>VLOOKUP(A147,[3]FINAL!$B$1:$L$399,11,0)</f>
        <v>36.85</v>
      </c>
      <c r="G147" s="28">
        <f>VLOOKUP(A147,[3]FINAL!$B$1:$M$400,12,0)</f>
        <v>15.96</v>
      </c>
      <c r="H147" s="28">
        <f>VLOOKUP(A147,[3]FINAL!$B$1:$N$399,13,0)</f>
        <v>7.18</v>
      </c>
      <c r="I147" s="29"/>
      <c r="J147" s="28">
        <f>VLOOKUP(A147,[3]FINAL!$B$1:$R$399,17,0)</f>
        <v>237.11</v>
      </c>
      <c r="K147" s="14">
        <f t="shared" si="2"/>
        <v>237.11</v>
      </c>
      <c r="L147" s="14"/>
      <c r="M147" s="17">
        <v>95</v>
      </c>
      <c r="N147" s="17">
        <f t="shared" si="3"/>
        <v>332.11</v>
      </c>
      <c r="O147" s="18"/>
    </row>
    <row r="148" spans="1:15">
      <c r="A148" s="12">
        <v>1750418802</v>
      </c>
      <c r="B148" s="13" t="s">
        <v>148</v>
      </c>
      <c r="C148" s="14">
        <v>212.17</v>
      </c>
      <c r="D148" s="15">
        <f>VLOOKUP(A148,[3]FINAL!$B$1:$J$399,9,0)</f>
        <v>1.2088050350469379</v>
      </c>
      <c r="E148" s="28">
        <f>VLOOKUP(A148,[3]FINAL!$B$1:$K$399,10,0)</f>
        <v>138.99</v>
      </c>
      <c r="F148" s="28">
        <f>VLOOKUP(A148,[3]FINAL!$B$1:$L$399,11,0)</f>
        <v>36.85</v>
      </c>
      <c r="G148" s="28">
        <f>VLOOKUP(A148,[3]FINAL!$B$1:$M$400,12,0)</f>
        <v>15.02</v>
      </c>
      <c r="H148" s="28">
        <f>VLOOKUP(A148,[3]FINAL!$B$1:$N$399,13,0)</f>
        <v>0</v>
      </c>
      <c r="I148" s="29"/>
      <c r="J148" s="28">
        <f>VLOOKUP(A148,[3]FINAL!$B$1:$R$399,17,0)</f>
        <v>220.44</v>
      </c>
      <c r="K148" s="14">
        <f t="shared" si="2"/>
        <v>220.44</v>
      </c>
      <c r="L148" s="14"/>
      <c r="M148" s="17">
        <v>95</v>
      </c>
      <c r="N148" s="17">
        <f t="shared" si="3"/>
        <v>315.44</v>
      </c>
      <c r="O148" s="18"/>
    </row>
    <row r="149" spans="1:15">
      <c r="A149" s="12">
        <v>1265556294</v>
      </c>
      <c r="B149" s="13" t="s">
        <v>149</v>
      </c>
      <c r="C149" s="14">
        <v>247.27</v>
      </c>
      <c r="D149" s="15">
        <f>VLOOKUP(A149,[3]FINAL!$B$1:$J$399,9,0)</f>
        <v>1.4844999999999999</v>
      </c>
      <c r="E149" s="28">
        <f>VLOOKUP(A149,[3]FINAL!$B$1:$K$399,10,0)</f>
        <v>160.97999999999999</v>
      </c>
      <c r="F149" s="28">
        <f>VLOOKUP(A149,[3]FINAL!$B$1:$L$399,11,0)</f>
        <v>36.85</v>
      </c>
      <c r="G149" s="28">
        <f>VLOOKUP(A149,[3]FINAL!$B$1:$M$400,12,0)</f>
        <v>10.77</v>
      </c>
      <c r="H149" s="28">
        <f>VLOOKUP(A149,[3]FINAL!$B$1:$N$399,13,0)</f>
        <v>13.68</v>
      </c>
      <c r="I149" s="29"/>
      <c r="J149" s="28">
        <f>VLOOKUP(A149,[3]FINAL!$B$1:$R$399,17,0)</f>
        <v>256.73</v>
      </c>
      <c r="K149" s="14">
        <f t="shared" si="2"/>
        <v>256.73</v>
      </c>
      <c r="L149" s="14"/>
      <c r="M149" s="17">
        <v>95</v>
      </c>
      <c r="N149" s="17">
        <f t="shared" si="3"/>
        <v>351.73</v>
      </c>
      <c r="O149" s="18"/>
    </row>
    <row r="150" spans="1:15">
      <c r="A150" s="12">
        <v>1952766271</v>
      </c>
      <c r="B150" s="13" t="s">
        <v>150</v>
      </c>
      <c r="C150" s="14">
        <v>246.82</v>
      </c>
      <c r="D150" s="15">
        <f>VLOOKUP(A150,[3]FINAL!$B$1:$J$399,9,0)</f>
        <v>1.4041999999999999</v>
      </c>
      <c r="E150" s="28">
        <f>VLOOKUP(A150,[3]FINAL!$B$1:$K$399,10,0)</f>
        <v>156.52000000000001</v>
      </c>
      <c r="F150" s="28">
        <f>VLOOKUP(A150,[3]FINAL!$B$1:$L$399,11,0)</f>
        <v>36.85</v>
      </c>
      <c r="G150" s="28">
        <f>VLOOKUP(A150,[3]FINAL!$B$1:$M$400,12,0)</f>
        <v>18.940000000000001</v>
      </c>
      <c r="H150" s="28">
        <f>VLOOKUP(A150,[3]FINAL!$B$1:$N$399,13,0)</f>
        <v>7.18</v>
      </c>
      <c r="I150" s="29"/>
      <c r="J150" s="28">
        <f>VLOOKUP(A150,[3]FINAL!$B$1:$R$399,17,0)</f>
        <v>253.51</v>
      </c>
      <c r="K150" s="14">
        <f t="shared" si="2"/>
        <v>253.51</v>
      </c>
      <c r="L150" s="14"/>
      <c r="M150" s="17">
        <v>95</v>
      </c>
      <c r="N150" s="17">
        <f t="shared" si="3"/>
        <v>348.51</v>
      </c>
      <c r="O150" s="18"/>
    </row>
    <row r="151" spans="1:15">
      <c r="A151" s="12">
        <v>1609124155</v>
      </c>
      <c r="B151" s="13" t="s">
        <v>151</v>
      </c>
      <c r="C151" s="14">
        <v>234.89</v>
      </c>
      <c r="D151" s="15">
        <f>VLOOKUP(A151,[3]FINAL!$B$1:$J$399,9,0)</f>
        <v>1.1344000000000001</v>
      </c>
      <c r="E151" s="28">
        <f>VLOOKUP(A151,[3]FINAL!$B$1:$K$399,10,0)</f>
        <v>132.59</v>
      </c>
      <c r="F151" s="28">
        <f>VLOOKUP(A151,[3]FINAL!$B$1:$L$399,11,0)</f>
        <v>36.85</v>
      </c>
      <c r="G151" s="28">
        <f>VLOOKUP(A151,[3]FINAL!$B$1:$M$400,12,0)</f>
        <v>25.46</v>
      </c>
      <c r="H151" s="28">
        <f>VLOOKUP(A151,[3]FINAL!$B$1:$N$399,13,0)</f>
        <v>13.68</v>
      </c>
      <c r="I151" s="29"/>
      <c r="J151" s="28">
        <f>VLOOKUP(A151,[3]FINAL!$B$1:$R$399,17,0)</f>
        <v>240.91</v>
      </c>
      <c r="K151" s="14">
        <f t="shared" si="2"/>
        <v>240.91</v>
      </c>
      <c r="L151" s="14"/>
      <c r="M151" s="17">
        <v>95</v>
      </c>
      <c r="N151" s="17">
        <f t="shared" si="3"/>
        <v>335.90999999999997</v>
      </c>
      <c r="O151" s="18"/>
    </row>
    <row r="152" spans="1:15">
      <c r="A152" s="12">
        <v>1407803828</v>
      </c>
      <c r="B152" s="13" t="s">
        <v>152</v>
      </c>
      <c r="C152" s="14">
        <v>237.83</v>
      </c>
      <c r="D152" s="15">
        <f>VLOOKUP(A152,[3]FINAL!$B$1:$J$399,9,0)</f>
        <v>1.2568999999999999</v>
      </c>
      <c r="E152" s="28">
        <f>VLOOKUP(A152,[3]FINAL!$B$1:$K$399,10,0)</f>
        <v>145.04</v>
      </c>
      <c r="F152" s="28">
        <f>VLOOKUP(A152,[3]FINAL!$B$1:$L$399,11,0)</f>
        <v>36.85</v>
      </c>
      <c r="G152" s="28">
        <f>VLOOKUP(A152,[3]FINAL!$B$1:$M$400,12,0)</f>
        <v>11.37</v>
      </c>
      <c r="H152" s="28">
        <f>VLOOKUP(A152,[3]FINAL!$B$1:$N$399,13,0)</f>
        <v>13.68</v>
      </c>
      <c r="I152" s="29"/>
      <c r="J152" s="28">
        <f>VLOOKUP(A152,[3]FINAL!$B$1:$R$399,17,0)</f>
        <v>239.02</v>
      </c>
      <c r="K152" s="14">
        <f t="shared" si="2"/>
        <v>239.02</v>
      </c>
      <c r="L152" s="14"/>
      <c r="M152" s="17">
        <v>95</v>
      </c>
      <c r="N152" s="17">
        <f t="shared" si="3"/>
        <v>334.02</v>
      </c>
      <c r="O152" s="18"/>
    </row>
    <row r="153" spans="1:15">
      <c r="A153" s="12">
        <v>1821024274</v>
      </c>
      <c r="B153" s="13" t="s">
        <v>153</v>
      </c>
      <c r="C153" s="14">
        <v>219.63</v>
      </c>
      <c r="D153" s="15">
        <f>VLOOKUP(A153,[3]FINAL!$B$1:$J$399,9,0)</f>
        <v>1.2088050350469379</v>
      </c>
      <c r="E153" s="28">
        <f>VLOOKUP(A153,[3]FINAL!$B$1:$K$399,10,0)</f>
        <v>136.02000000000001</v>
      </c>
      <c r="F153" s="28">
        <f>VLOOKUP(A153,[3]FINAL!$B$1:$L$399,11,0)</f>
        <v>36.85</v>
      </c>
      <c r="G153" s="28">
        <f>VLOOKUP(A153,[3]FINAL!$B$1:$M$400,12,0)</f>
        <v>8.0299999999999994</v>
      </c>
      <c r="H153" s="28">
        <f>VLOOKUP(A153,[3]FINAL!$B$1:$N$399,13,0)</f>
        <v>13.68</v>
      </c>
      <c r="I153" s="29"/>
      <c r="J153" s="28">
        <f>VLOOKUP(A153,[3]FINAL!$B$1:$R$399,17,0)</f>
        <v>224.74</v>
      </c>
      <c r="K153" s="14">
        <f t="shared" ref="K153:K216" si="4">IF(J153&lt;C153,C153,J153)</f>
        <v>224.74</v>
      </c>
      <c r="L153" s="14"/>
      <c r="M153" s="17">
        <v>95</v>
      </c>
      <c r="N153" s="17">
        <f t="shared" ref="N153:N216" si="5">K153+M153</f>
        <v>319.74</v>
      </c>
      <c r="O153" s="18"/>
    </row>
    <row r="154" spans="1:15">
      <c r="A154" s="12">
        <v>1770995094</v>
      </c>
      <c r="B154" s="13" t="s">
        <v>154</v>
      </c>
      <c r="C154" s="14">
        <v>222.74</v>
      </c>
      <c r="D154" s="15">
        <f>VLOOKUP(A154,[3]FINAL!$B$1:$J$399,9,0)</f>
        <v>1.1285000000000001</v>
      </c>
      <c r="E154" s="28">
        <f>VLOOKUP(A154,[3]FINAL!$B$1:$K$399,10,0)</f>
        <v>132.85</v>
      </c>
      <c r="F154" s="28">
        <f>VLOOKUP(A154,[3]FINAL!$B$1:$L$399,11,0)</f>
        <v>36.85</v>
      </c>
      <c r="G154" s="28">
        <f>VLOOKUP(A154,[3]FINAL!$B$1:$M$400,12,0)</f>
        <v>11.74</v>
      </c>
      <c r="H154" s="28">
        <f>VLOOKUP(A154,[3]FINAL!$B$1:$N$399,13,0)</f>
        <v>13.68</v>
      </c>
      <c r="I154" s="29"/>
      <c r="J154" s="28">
        <f>VLOOKUP(A154,[3]FINAL!$B$1:$R$399,17,0)</f>
        <v>225.36</v>
      </c>
      <c r="K154" s="14">
        <f t="shared" si="4"/>
        <v>225.36</v>
      </c>
      <c r="L154" s="14"/>
      <c r="M154" s="17">
        <v>95</v>
      </c>
      <c r="N154" s="17">
        <f t="shared" si="5"/>
        <v>320.36</v>
      </c>
      <c r="O154" s="18"/>
    </row>
    <row r="155" spans="1:15">
      <c r="A155" s="12">
        <v>1275508970</v>
      </c>
      <c r="B155" s="13" t="s">
        <v>155</v>
      </c>
      <c r="C155" s="14">
        <v>214.61</v>
      </c>
      <c r="D155" s="15">
        <f>VLOOKUP(A155,[3]FINAL!$B$1:$J$399,9,0)</f>
        <v>0.87939999999999996</v>
      </c>
      <c r="E155" s="28">
        <f>VLOOKUP(A155,[3]FINAL!$B$1:$K$399,10,0)</f>
        <v>114.32</v>
      </c>
      <c r="F155" s="28">
        <f>VLOOKUP(A155,[3]FINAL!$B$1:$L$399,11,0)</f>
        <v>36.85</v>
      </c>
      <c r="G155" s="28">
        <f>VLOOKUP(A155,[3]FINAL!$B$1:$M$400,12,0)</f>
        <v>16.23</v>
      </c>
      <c r="H155" s="28">
        <f>VLOOKUP(A155,[3]FINAL!$B$1:$N$399,13,0)</f>
        <v>13.68</v>
      </c>
      <c r="I155" s="29"/>
      <c r="J155" s="28">
        <f>VLOOKUP(A155,[3]FINAL!$B$1:$R$399,17,0)</f>
        <v>209.15</v>
      </c>
      <c r="K155" s="14">
        <f t="shared" si="4"/>
        <v>214.61</v>
      </c>
      <c r="L155" s="14"/>
      <c r="M155" s="17">
        <v>95</v>
      </c>
      <c r="N155" s="17">
        <f t="shared" si="5"/>
        <v>309.61</v>
      </c>
      <c r="O155" s="18"/>
    </row>
    <row r="156" spans="1:15">
      <c r="A156" s="12">
        <v>1417944752</v>
      </c>
      <c r="B156" s="13" t="s">
        <v>156</v>
      </c>
      <c r="C156" s="14">
        <v>222.41</v>
      </c>
      <c r="D156" s="15">
        <f>VLOOKUP(A156,[3]FINAL!$B$1:$J$399,9,0)</f>
        <v>1.2967</v>
      </c>
      <c r="E156" s="28">
        <f>VLOOKUP(A156,[3]FINAL!$B$1:$K$399,10,0)</f>
        <v>147.07</v>
      </c>
      <c r="F156" s="28">
        <f>VLOOKUP(A156,[3]FINAL!$B$1:$L$399,11,0)</f>
        <v>36.85</v>
      </c>
      <c r="G156" s="28">
        <f>VLOOKUP(A156,[3]FINAL!$B$1:$M$400,12,0)</f>
        <v>8.2100000000000009</v>
      </c>
      <c r="H156" s="28">
        <f>VLOOKUP(A156,[3]FINAL!$B$1:$N$399,13,0)</f>
        <v>7.18</v>
      </c>
      <c r="I156" s="29"/>
      <c r="J156" s="28">
        <f>VLOOKUP(A156,[3]FINAL!$B$1:$R$399,17,0)</f>
        <v>230.2</v>
      </c>
      <c r="K156" s="14">
        <f t="shared" si="4"/>
        <v>230.2</v>
      </c>
      <c r="L156" s="14"/>
      <c r="M156" s="17">
        <v>95</v>
      </c>
      <c r="N156" s="17">
        <f t="shared" si="5"/>
        <v>325.2</v>
      </c>
      <c r="O156" s="18"/>
    </row>
    <row r="157" spans="1:15">
      <c r="A157" s="12">
        <v>1396747689</v>
      </c>
      <c r="B157" s="13" t="s">
        <v>157</v>
      </c>
      <c r="C157" s="14">
        <v>229.22</v>
      </c>
      <c r="D157" s="15">
        <f>VLOOKUP(A157,[3]FINAL!$B$1:$J$399,9,0)</f>
        <v>1.2049000000000001</v>
      </c>
      <c r="E157" s="28">
        <f>VLOOKUP(A157,[3]FINAL!$B$1:$K$399,10,0)</f>
        <v>137.34</v>
      </c>
      <c r="F157" s="28">
        <f>VLOOKUP(A157,[3]FINAL!$B$1:$L$399,11,0)</f>
        <v>36.85</v>
      </c>
      <c r="G157" s="28">
        <f>VLOOKUP(A157,[3]FINAL!$B$1:$M$400,12,0)</f>
        <v>11.35</v>
      </c>
      <c r="H157" s="28">
        <f>VLOOKUP(A157,[3]FINAL!$B$1:$N$399,13,0)</f>
        <v>13.68</v>
      </c>
      <c r="I157" s="29"/>
      <c r="J157" s="28">
        <f>VLOOKUP(A157,[3]FINAL!$B$1:$R$399,17,0)</f>
        <v>230.1</v>
      </c>
      <c r="K157" s="14">
        <f t="shared" si="4"/>
        <v>230.1</v>
      </c>
      <c r="L157" s="14"/>
      <c r="M157" s="17">
        <v>95</v>
      </c>
      <c r="N157" s="17">
        <f t="shared" si="5"/>
        <v>325.10000000000002</v>
      </c>
      <c r="O157" s="18"/>
    </row>
    <row r="158" spans="1:15">
      <c r="A158" s="12">
        <v>1932135381</v>
      </c>
      <c r="B158" s="13" t="s">
        <v>158</v>
      </c>
      <c r="C158" s="14">
        <v>239.64</v>
      </c>
      <c r="D158" s="15">
        <f>VLOOKUP(A158,[3]FINAL!$B$1:$J$399,9,0)</f>
        <v>1.2854000000000001</v>
      </c>
      <c r="E158" s="28">
        <f>VLOOKUP(A158,[3]FINAL!$B$1:$K$399,10,0)</f>
        <v>145.93</v>
      </c>
      <c r="F158" s="28">
        <f>VLOOKUP(A158,[3]FINAL!$B$1:$L$399,11,0)</f>
        <v>36.85</v>
      </c>
      <c r="G158" s="28">
        <f>VLOOKUP(A158,[3]FINAL!$B$1:$M$400,12,0)</f>
        <v>13.59</v>
      </c>
      <c r="H158" s="28">
        <f>VLOOKUP(A158,[3]FINAL!$B$1:$N$399,13,0)</f>
        <v>13.68</v>
      </c>
      <c r="I158" s="29"/>
      <c r="J158" s="28">
        <f>VLOOKUP(A158,[3]FINAL!$B$1:$R$399,17,0)</f>
        <v>242.61</v>
      </c>
      <c r="K158" s="14">
        <f t="shared" si="4"/>
        <v>242.61</v>
      </c>
      <c r="L158" s="14"/>
      <c r="M158" s="17">
        <v>95</v>
      </c>
      <c r="N158" s="17">
        <f t="shared" si="5"/>
        <v>337.61</v>
      </c>
      <c r="O158" s="18"/>
    </row>
    <row r="159" spans="1:15">
      <c r="A159" s="12">
        <v>1710932355</v>
      </c>
      <c r="B159" s="13" t="s">
        <v>159</v>
      </c>
      <c r="C159" s="14">
        <v>240.69</v>
      </c>
      <c r="D159" s="15">
        <f>VLOOKUP(A159,[3]FINAL!$B$1:$J$399,9,0)</f>
        <v>0.92</v>
      </c>
      <c r="E159" s="28">
        <f>VLOOKUP(A159,[3]FINAL!$B$1:$K$399,10,0)</f>
        <v>116.65</v>
      </c>
      <c r="F159" s="28">
        <f>VLOOKUP(A159,[3]FINAL!$B$1:$L$399,11,0)</f>
        <v>36.85</v>
      </c>
      <c r="G159" s="28">
        <f>VLOOKUP(A159,[3]FINAL!$B$1:$M$400,12,0)</f>
        <v>22.02</v>
      </c>
      <c r="H159" s="28">
        <f>VLOOKUP(A159,[3]FINAL!$B$1:$N$399,13,0)</f>
        <v>13.68</v>
      </c>
      <c r="I159" s="29"/>
      <c r="J159" s="28">
        <f>VLOOKUP(A159,[3]FINAL!$B$1:$R$399,17,0)</f>
        <v>218.53</v>
      </c>
      <c r="K159" s="14">
        <f t="shared" si="4"/>
        <v>240.69</v>
      </c>
      <c r="L159" s="14"/>
      <c r="M159" s="17">
        <v>95</v>
      </c>
      <c r="N159" s="17">
        <f t="shared" si="5"/>
        <v>335.69</v>
      </c>
      <c r="O159" s="18"/>
    </row>
    <row r="160" spans="1:15">
      <c r="A160" s="12">
        <v>1376570275</v>
      </c>
      <c r="B160" s="13" t="s">
        <v>160</v>
      </c>
      <c r="C160" s="14">
        <v>228.44</v>
      </c>
      <c r="D160" s="15">
        <f>VLOOKUP(A160,[3]FINAL!$B$1:$J$399,9,0)</f>
        <v>1.19</v>
      </c>
      <c r="E160" s="28">
        <f>VLOOKUP(A160,[3]FINAL!$B$1:$K$399,10,0)</f>
        <v>137.34</v>
      </c>
      <c r="F160" s="28">
        <f>VLOOKUP(A160,[3]FINAL!$B$1:$L$399,11,0)</f>
        <v>36.85</v>
      </c>
      <c r="G160" s="28">
        <f>VLOOKUP(A160,[3]FINAL!$B$1:$M$400,12,0)</f>
        <v>11.37</v>
      </c>
      <c r="H160" s="28">
        <f>VLOOKUP(A160,[3]FINAL!$B$1:$N$399,13,0)</f>
        <v>13.68</v>
      </c>
      <c r="I160" s="29"/>
      <c r="J160" s="28">
        <f>VLOOKUP(A160,[3]FINAL!$B$1:$R$399,17,0)</f>
        <v>230.12</v>
      </c>
      <c r="K160" s="14">
        <f t="shared" si="4"/>
        <v>230.12</v>
      </c>
      <c r="L160" s="14"/>
      <c r="M160" s="17">
        <v>95</v>
      </c>
      <c r="N160" s="17">
        <f t="shared" si="5"/>
        <v>325.12</v>
      </c>
      <c r="O160" s="18"/>
    </row>
    <row r="161" spans="1:15">
      <c r="A161" s="12">
        <v>1417951492</v>
      </c>
      <c r="B161" s="13" t="s">
        <v>161</v>
      </c>
      <c r="C161" s="14">
        <v>197.84</v>
      </c>
      <c r="D161" s="15">
        <f>VLOOKUP(A161,[3]FINAL!$B$1:$J$399,9,0)</f>
        <v>0.97750000000000004</v>
      </c>
      <c r="E161" s="28">
        <f>VLOOKUP(A161,[3]FINAL!$B$1:$K$399,10,0)</f>
        <v>121.33</v>
      </c>
      <c r="F161" s="28">
        <f>VLOOKUP(A161,[3]FINAL!$B$1:$L$399,11,0)</f>
        <v>36.85</v>
      </c>
      <c r="G161" s="28">
        <f>VLOOKUP(A161,[3]FINAL!$B$1:$M$400,12,0)</f>
        <v>15.03</v>
      </c>
      <c r="H161" s="28">
        <f>VLOOKUP(A161,[3]FINAL!$B$1:$N$399,13,0)</f>
        <v>0</v>
      </c>
      <c r="I161" s="29"/>
      <c r="J161" s="28">
        <f>VLOOKUP(A161,[3]FINAL!$B$1:$R$399,17,0)</f>
        <v>200.06</v>
      </c>
      <c r="K161" s="14">
        <f t="shared" si="4"/>
        <v>200.06</v>
      </c>
      <c r="L161" s="14"/>
      <c r="M161" s="17">
        <v>95</v>
      </c>
      <c r="N161" s="17">
        <f t="shared" si="5"/>
        <v>295.06</v>
      </c>
      <c r="O161" s="18"/>
    </row>
    <row r="162" spans="1:15">
      <c r="A162" s="12">
        <v>1730183625</v>
      </c>
      <c r="B162" s="16" t="s">
        <v>162</v>
      </c>
      <c r="C162" s="14">
        <v>208.99</v>
      </c>
      <c r="D162" s="15">
        <f>VLOOKUP(A162,[3]FINAL!$B$1:$J$399,9,0)</f>
        <v>0.94499999999999995</v>
      </c>
      <c r="E162" s="28">
        <f>VLOOKUP(A162,[3]FINAL!$B$1:$K$399,10,0)</f>
        <v>119.81</v>
      </c>
      <c r="F162" s="28">
        <f>VLOOKUP(A162,[3]FINAL!$B$1:$L$399,11,0)</f>
        <v>36.85</v>
      </c>
      <c r="G162" s="28">
        <f>VLOOKUP(A162,[3]FINAL!$B$1:$M$400,12,0)</f>
        <v>10.84</v>
      </c>
      <c r="H162" s="28">
        <f>VLOOKUP(A162,[3]FINAL!$B$1:$N$399,13,0)</f>
        <v>0</v>
      </c>
      <c r="I162" s="29"/>
      <c r="J162" s="28">
        <f>VLOOKUP(A162,[3]FINAL!$B$1:$R$399,17,0)</f>
        <v>193.46</v>
      </c>
      <c r="K162" s="14">
        <f t="shared" si="4"/>
        <v>208.99</v>
      </c>
      <c r="L162" s="14"/>
      <c r="M162" s="17">
        <v>95</v>
      </c>
      <c r="N162" s="17">
        <f t="shared" si="5"/>
        <v>303.99</v>
      </c>
      <c r="O162" s="18"/>
    </row>
    <row r="163" spans="1:15">
      <c r="A163" s="12">
        <v>1730136128</v>
      </c>
      <c r="B163" s="13" t="s">
        <v>163</v>
      </c>
      <c r="C163" s="14">
        <v>227.21</v>
      </c>
      <c r="D163" s="15">
        <f>VLOOKUP(A163,[3]FINAL!$B$1:$J$399,9,0)</f>
        <v>1.2548999999999999</v>
      </c>
      <c r="E163" s="28">
        <f>VLOOKUP(A163,[3]FINAL!$B$1:$K$399,10,0)</f>
        <v>141.75</v>
      </c>
      <c r="F163" s="28">
        <f>VLOOKUP(A163,[3]FINAL!$B$1:$L$399,11,0)</f>
        <v>36.85</v>
      </c>
      <c r="G163" s="28">
        <f>VLOOKUP(A163,[3]FINAL!$B$1:$M$400,12,0)</f>
        <v>11.3</v>
      </c>
      <c r="H163" s="28">
        <f>VLOOKUP(A163,[3]FINAL!$B$1:$N$399,13,0)</f>
        <v>13.68</v>
      </c>
      <c r="I163" s="29"/>
      <c r="J163" s="28">
        <f>VLOOKUP(A163,[3]FINAL!$B$1:$R$399,17,0)</f>
        <v>235.13</v>
      </c>
      <c r="K163" s="14">
        <f t="shared" si="4"/>
        <v>235.13</v>
      </c>
      <c r="L163" s="14"/>
      <c r="M163" s="17">
        <v>95</v>
      </c>
      <c r="N163" s="17">
        <f t="shared" si="5"/>
        <v>330.13</v>
      </c>
      <c r="O163" s="18"/>
    </row>
    <row r="164" spans="1:15">
      <c r="A164" s="12">
        <v>1679555403</v>
      </c>
      <c r="B164" s="13" t="s">
        <v>164</v>
      </c>
      <c r="C164" s="14">
        <v>210.41</v>
      </c>
      <c r="D164" s="15">
        <f>VLOOKUP(A164,[3]FINAL!$B$1:$J$399,9,0)</f>
        <v>0.90249999999999997</v>
      </c>
      <c r="E164" s="28">
        <f>VLOOKUP(A164,[3]FINAL!$B$1:$K$399,10,0)</f>
        <v>114.84</v>
      </c>
      <c r="F164" s="28">
        <f>VLOOKUP(A164,[3]FINAL!$B$1:$L$399,11,0)</f>
        <v>36.85</v>
      </c>
      <c r="G164" s="28">
        <f>VLOOKUP(A164,[3]FINAL!$B$1:$M$400,12,0)</f>
        <v>32.64</v>
      </c>
      <c r="H164" s="28">
        <f>VLOOKUP(A164,[3]FINAL!$B$1:$N$399,13,0)</f>
        <v>0</v>
      </c>
      <c r="I164" s="29"/>
      <c r="J164" s="28">
        <f>VLOOKUP(A164,[3]FINAL!$B$1:$R$399,17,0)</f>
        <v>212.9</v>
      </c>
      <c r="K164" s="14">
        <f t="shared" si="4"/>
        <v>212.9</v>
      </c>
      <c r="L164" s="14"/>
      <c r="M164" s="17">
        <v>95</v>
      </c>
      <c r="N164" s="17">
        <f t="shared" si="5"/>
        <v>307.89999999999998</v>
      </c>
      <c r="O164" s="18"/>
    </row>
    <row r="165" spans="1:15">
      <c r="A165" s="12">
        <v>1982948550</v>
      </c>
      <c r="B165" s="13" t="s">
        <v>165</v>
      </c>
      <c r="C165" s="14">
        <v>208.66</v>
      </c>
      <c r="D165" s="15">
        <f>VLOOKUP(A165,[3]FINAL!$B$1:$J$399,9,0)</f>
        <v>0.95630000000000004</v>
      </c>
      <c r="E165" s="28">
        <f>VLOOKUP(A165,[3]FINAL!$B$1:$K$399,10,0)</f>
        <v>119.29</v>
      </c>
      <c r="F165" s="28">
        <f>VLOOKUP(A165,[3]FINAL!$B$1:$L$399,11,0)</f>
        <v>36.85</v>
      </c>
      <c r="G165" s="28">
        <f>VLOOKUP(A165,[3]FINAL!$B$1:$M$400,12,0)</f>
        <v>8.7200000000000006</v>
      </c>
      <c r="H165" s="28">
        <f>VLOOKUP(A165,[3]FINAL!$B$1:$N$399,13,0)</f>
        <v>0</v>
      </c>
      <c r="I165" s="29"/>
      <c r="J165" s="28">
        <f>VLOOKUP(A165,[3]FINAL!$B$1:$R$399,17,0)</f>
        <v>190.41</v>
      </c>
      <c r="K165" s="14">
        <f t="shared" si="4"/>
        <v>208.66</v>
      </c>
      <c r="L165" s="14"/>
      <c r="M165" s="17">
        <v>95</v>
      </c>
      <c r="N165" s="17">
        <f t="shared" si="5"/>
        <v>303.65999999999997</v>
      </c>
      <c r="O165" s="18"/>
    </row>
    <row r="166" spans="1:15">
      <c r="A166" s="12">
        <v>1174524458</v>
      </c>
      <c r="B166" s="13" t="s">
        <v>166</v>
      </c>
      <c r="C166" s="14">
        <v>234.82</v>
      </c>
      <c r="D166" s="15">
        <f>VLOOKUP(A166,[3]FINAL!$B$1:$J$399,9,0)</f>
        <v>1.1733</v>
      </c>
      <c r="E166" s="28">
        <f>VLOOKUP(A166,[3]FINAL!$B$1:$K$399,10,0)</f>
        <v>137.38</v>
      </c>
      <c r="F166" s="28">
        <f>VLOOKUP(A166,[3]FINAL!$B$1:$L$399,11,0)</f>
        <v>36.85</v>
      </c>
      <c r="G166" s="28">
        <f>VLOOKUP(A166,[3]FINAL!$B$1:$M$400,12,0)</f>
        <v>20.68</v>
      </c>
      <c r="H166" s="28">
        <f>VLOOKUP(A166,[3]FINAL!$B$1:$N$399,13,0)</f>
        <v>0</v>
      </c>
      <c r="I166" s="29"/>
      <c r="J166" s="28">
        <f>VLOOKUP(A166,[3]FINAL!$B$1:$R$399,17,0)</f>
        <v>225.12</v>
      </c>
      <c r="K166" s="14">
        <f t="shared" si="4"/>
        <v>234.82</v>
      </c>
      <c r="L166" s="14"/>
      <c r="M166" s="17">
        <v>95</v>
      </c>
      <c r="N166" s="17">
        <f t="shared" si="5"/>
        <v>329.82</v>
      </c>
      <c r="O166" s="18"/>
    </row>
    <row r="167" spans="1:15">
      <c r="A167" s="12">
        <v>1477511079</v>
      </c>
      <c r="B167" s="13" t="s">
        <v>167</v>
      </c>
      <c r="C167" s="14">
        <v>225.43</v>
      </c>
      <c r="D167" s="15">
        <f>VLOOKUP(A167,[3]FINAL!$B$1:$J$399,9,0)</f>
        <v>1.1082000000000001</v>
      </c>
      <c r="E167" s="28">
        <f>VLOOKUP(A167,[3]FINAL!$B$1:$K$399,10,0)</f>
        <v>131.54</v>
      </c>
      <c r="F167" s="28">
        <f>VLOOKUP(A167,[3]FINAL!$B$1:$L$399,11,0)</f>
        <v>36.85</v>
      </c>
      <c r="G167" s="28">
        <f>VLOOKUP(A167,[3]FINAL!$B$1:$M$400,12,0)</f>
        <v>15.86</v>
      </c>
      <c r="H167" s="28">
        <f>VLOOKUP(A167,[3]FINAL!$B$1:$N$399,13,0)</f>
        <v>13.68</v>
      </c>
      <c r="I167" s="29"/>
      <c r="J167" s="28">
        <f>VLOOKUP(A167,[3]FINAL!$B$1:$R$399,17,0)</f>
        <v>228.61</v>
      </c>
      <c r="K167" s="14">
        <f t="shared" si="4"/>
        <v>228.61</v>
      </c>
      <c r="L167" s="14"/>
      <c r="M167" s="17">
        <v>95</v>
      </c>
      <c r="N167" s="17">
        <f t="shared" si="5"/>
        <v>323.61</v>
      </c>
      <c r="O167" s="18"/>
    </row>
    <row r="168" spans="1:15">
      <c r="A168" s="12">
        <v>1396802260</v>
      </c>
      <c r="B168" s="13" t="s">
        <v>168</v>
      </c>
      <c r="C168" s="14">
        <v>241.86</v>
      </c>
      <c r="D168" s="15">
        <f>VLOOKUP(A168,[3]FINAL!$B$1:$J$399,9,0)</f>
        <v>1.2473000000000001</v>
      </c>
      <c r="E168" s="28">
        <f>VLOOKUP(A168,[3]FINAL!$B$1:$K$399,10,0)</f>
        <v>142.22</v>
      </c>
      <c r="F168" s="28">
        <f>VLOOKUP(A168,[3]FINAL!$B$1:$L$399,11,0)</f>
        <v>36.85</v>
      </c>
      <c r="G168" s="28">
        <f>VLOOKUP(A168,[3]FINAL!$B$1:$M$400,12,0)</f>
        <v>33.380000000000003</v>
      </c>
      <c r="H168" s="28">
        <f>VLOOKUP(A168,[3]FINAL!$B$1:$N$399,13,0)</f>
        <v>13.68</v>
      </c>
      <c r="I168" s="29"/>
      <c r="J168" s="28">
        <f>VLOOKUP(A168,[3]FINAL!$B$1:$R$399,17,0)</f>
        <v>261.18</v>
      </c>
      <c r="K168" s="14">
        <f t="shared" si="4"/>
        <v>261.18</v>
      </c>
      <c r="L168" s="14"/>
      <c r="M168" s="17">
        <v>95</v>
      </c>
      <c r="N168" s="17">
        <f t="shared" si="5"/>
        <v>356.18</v>
      </c>
      <c r="O168" s="18"/>
    </row>
    <row r="169" spans="1:15">
      <c r="A169" s="12">
        <v>1588618045</v>
      </c>
      <c r="B169" s="13" t="s">
        <v>169</v>
      </c>
      <c r="C169" s="14">
        <v>233.66</v>
      </c>
      <c r="D169" s="15">
        <f>VLOOKUP(A169,[3]FINAL!$B$1:$J$399,9,0)</f>
        <v>1.1677999999999999</v>
      </c>
      <c r="E169" s="28">
        <f>VLOOKUP(A169,[3]FINAL!$B$1:$K$399,10,0)</f>
        <v>135.4</v>
      </c>
      <c r="F169" s="28">
        <f>VLOOKUP(A169,[3]FINAL!$B$1:$L$399,11,0)</f>
        <v>36.85</v>
      </c>
      <c r="G169" s="28">
        <f>VLOOKUP(A169,[3]FINAL!$B$1:$M$400,12,0)</f>
        <v>8.18</v>
      </c>
      <c r="H169" s="28">
        <f>VLOOKUP(A169,[3]FINAL!$B$1:$N$399,13,0)</f>
        <v>13.68</v>
      </c>
      <c r="I169" s="29"/>
      <c r="J169" s="28">
        <f>VLOOKUP(A169,[3]FINAL!$B$1:$R$399,17,0)</f>
        <v>224.2</v>
      </c>
      <c r="K169" s="14">
        <f t="shared" si="4"/>
        <v>233.66</v>
      </c>
      <c r="L169" s="14"/>
      <c r="M169" s="17">
        <v>95</v>
      </c>
      <c r="N169" s="17">
        <f t="shared" si="5"/>
        <v>328.65999999999997</v>
      </c>
      <c r="O169" s="18"/>
    </row>
    <row r="170" spans="1:15">
      <c r="A170" s="12">
        <v>1962066480</v>
      </c>
      <c r="B170" s="13" t="s">
        <v>170</v>
      </c>
      <c r="C170" s="14">
        <v>248.53</v>
      </c>
      <c r="D170" s="15">
        <f>VLOOKUP(A170,[3]FINAL!$B$1:$J$399,9,0)</f>
        <v>1.4491000000000001</v>
      </c>
      <c r="E170" s="28">
        <f>VLOOKUP(A170,[3]FINAL!$B$1:$K$399,10,0)</f>
        <v>163.36000000000001</v>
      </c>
      <c r="F170" s="28">
        <f>VLOOKUP(A170,[3]FINAL!$B$1:$L$399,11,0)</f>
        <v>36.85</v>
      </c>
      <c r="G170" s="28">
        <f>VLOOKUP(A170,[3]FINAL!$B$1:$M$400,12,0)</f>
        <v>8.06</v>
      </c>
      <c r="H170" s="28">
        <f>VLOOKUP(A170,[3]FINAL!$B$1:$N$399,13,0)</f>
        <v>13.68</v>
      </c>
      <c r="I170" s="29"/>
      <c r="J170" s="28">
        <f>VLOOKUP(A170,[3]FINAL!$B$1:$R$399,17,0)</f>
        <v>256.35000000000002</v>
      </c>
      <c r="K170" s="14">
        <f t="shared" si="4"/>
        <v>256.35000000000002</v>
      </c>
      <c r="L170" s="14"/>
      <c r="M170" s="17">
        <v>95</v>
      </c>
      <c r="N170" s="17">
        <f t="shared" si="5"/>
        <v>351.35</v>
      </c>
      <c r="O170" s="18"/>
    </row>
    <row r="171" spans="1:15">
      <c r="A171" s="12">
        <v>1366487464</v>
      </c>
      <c r="B171" s="13" t="s">
        <v>171</v>
      </c>
      <c r="C171" s="14">
        <v>237.49</v>
      </c>
      <c r="D171" s="15">
        <f>VLOOKUP(A171,[3]FINAL!$B$1:$J$399,9,0)</f>
        <v>1.3731</v>
      </c>
      <c r="E171" s="28">
        <f>VLOOKUP(A171,[3]FINAL!$B$1:$K$399,10,0)</f>
        <v>152.94999999999999</v>
      </c>
      <c r="F171" s="28">
        <f>VLOOKUP(A171,[3]FINAL!$B$1:$L$399,11,0)</f>
        <v>36.85</v>
      </c>
      <c r="G171" s="28">
        <f>VLOOKUP(A171,[3]FINAL!$B$1:$M$400,12,0)</f>
        <v>10.88</v>
      </c>
      <c r="H171" s="28">
        <f>VLOOKUP(A171,[3]FINAL!$B$1:$N$399,13,0)</f>
        <v>13.68</v>
      </c>
      <c r="I171" s="29"/>
      <c r="J171" s="28">
        <f>VLOOKUP(A171,[3]FINAL!$B$1:$R$399,17,0)</f>
        <v>247.59</v>
      </c>
      <c r="K171" s="14">
        <f t="shared" si="4"/>
        <v>247.59</v>
      </c>
      <c r="L171" s="14"/>
      <c r="M171" s="17">
        <v>95</v>
      </c>
      <c r="N171" s="17">
        <f t="shared" si="5"/>
        <v>342.59000000000003</v>
      </c>
      <c r="O171" s="18"/>
    </row>
    <row r="172" spans="1:15">
      <c r="A172" s="12">
        <v>1407882830</v>
      </c>
      <c r="B172" s="13" t="s">
        <v>172</v>
      </c>
      <c r="C172" s="14">
        <v>222.36</v>
      </c>
      <c r="D172" s="15">
        <f>VLOOKUP(A172,[3]FINAL!$B$1:$J$399,9,0)</f>
        <v>1.1687000000000001</v>
      </c>
      <c r="E172" s="28">
        <f>VLOOKUP(A172,[3]FINAL!$B$1:$K$399,10,0)</f>
        <v>134.52000000000001</v>
      </c>
      <c r="F172" s="28">
        <f>VLOOKUP(A172,[3]FINAL!$B$1:$L$399,11,0)</f>
        <v>36.85</v>
      </c>
      <c r="G172" s="28">
        <f>VLOOKUP(A172,[3]FINAL!$B$1:$M$400,12,0)</f>
        <v>10.39</v>
      </c>
      <c r="H172" s="28">
        <f>VLOOKUP(A172,[3]FINAL!$B$1:$N$399,13,0)</f>
        <v>13.68</v>
      </c>
      <c r="I172" s="29"/>
      <c r="J172" s="28">
        <f>VLOOKUP(A172,[3]FINAL!$B$1:$R$399,17,0)</f>
        <v>225.73</v>
      </c>
      <c r="K172" s="14">
        <f t="shared" si="4"/>
        <v>225.73</v>
      </c>
      <c r="L172" s="14"/>
      <c r="M172" s="17">
        <v>95</v>
      </c>
      <c r="N172" s="17">
        <f t="shared" si="5"/>
        <v>320.73</v>
      </c>
      <c r="O172" s="18"/>
    </row>
    <row r="173" spans="1:15">
      <c r="A173" s="12">
        <v>1588642102</v>
      </c>
      <c r="B173" s="13" t="s">
        <v>173</v>
      </c>
      <c r="C173" s="14">
        <v>238.36</v>
      </c>
      <c r="D173" s="15">
        <f>VLOOKUP(A173,[3]FINAL!$B$1:$J$399,9,0)</f>
        <v>1.3085</v>
      </c>
      <c r="E173" s="28">
        <f>VLOOKUP(A173,[3]FINAL!$B$1:$K$399,10,0)</f>
        <v>148.69999999999999</v>
      </c>
      <c r="F173" s="28">
        <f>VLOOKUP(A173,[3]FINAL!$B$1:$L$399,11,0)</f>
        <v>36.85</v>
      </c>
      <c r="G173" s="28">
        <f>VLOOKUP(A173,[3]FINAL!$B$1:$M$400,12,0)</f>
        <v>19.04</v>
      </c>
      <c r="H173" s="28">
        <f>VLOOKUP(A173,[3]FINAL!$B$1:$N$399,13,0)</f>
        <v>13.68</v>
      </c>
      <c r="I173" s="29"/>
      <c r="J173" s="28">
        <f>VLOOKUP(A173,[3]FINAL!$B$1:$R$399,17,0)</f>
        <v>252.1</v>
      </c>
      <c r="K173" s="14">
        <f t="shared" si="4"/>
        <v>252.1</v>
      </c>
      <c r="L173" s="14"/>
      <c r="M173" s="17">
        <v>95</v>
      </c>
      <c r="N173" s="17">
        <f t="shared" si="5"/>
        <v>347.1</v>
      </c>
      <c r="O173" s="18"/>
    </row>
    <row r="174" spans="1:15">
      <c r="A174" s="12">
        <v>1063458958</v>
      </c>
      <c r="B174" s="13" t="s">
        <v>174</v>
      </c>
      <c r="C174" s="14">
        <v>235.07</v>
      </c>
      <c r="D174" s="15">
        <f>VLOOKUP(A174,[3]FINAL!$B$1:$J$399,9,0)</f>
        <v>1.2424999999999999</v>
      </c>
      <c r="E174" s="28">
        <f>VLOOKUP(A174,[3]FINAL!$B$1:$K$399,10,0)</f>
        <v>141.59</v>
      </c>
      <c r="F174" s="28">
        <f>VLOOKUP(A174,[3]FINAL!$B$1:$L$399,11,0)</f>
        <v>36.85</v>
      </c>
      <c r="G174" s="28">
        <f>VLOOKUP(A174,[3]FINAL!$B$1:$M$400,12,0)</f>
        <v>12.31</v>
      </c>
      <c r="H174" s="28">
        <f>VLOOKUP(A174,[3]FINAL!$B$1:$N$399,13,0)</f>
        <v>13.68</v>
      </c>
      <c r="I174" s="29"/>
      <c r="J174" s="28">
        <f>VLOOKUP(A174,[3]FINAL!$B$1:$R$399,17,0)</f>
        <v>236.12</v>
      </c>
      <c r="K174" s="14">
        <f t="shared" si="4"/>
        <v>236.12</v>
      </c>
      <c r="L174" s="14"/>
      <c r="M174" s="17">
        <v>95</v>
      </c>
      <c r="N174" s="17">
        <f t="shared" si="5"/>
        <v>331.12</v>
      </c>
      <c r="O174" s="18"/>
    </row>
    <row r="175" spans="1:15">
      <c r="A175" s="12">
        <v>1619908977</v>
      </c>
      <c r="B175" s="13" t="s">
        <v>175</v>
      </c>
      <c r="C175" s="14">
        <v>232.11</v>
      </c>
      <c r="D175" s="15">
        <f>VLOOKUP(A175,[3]FINAL!$B$1:$J$399,9,0)</f>
        <v>1.2001999999999999</v>
      </c>
      <c r="E175" s="28">
        <f>VLOOKUP(A175,[3]FINAL!$B$1:$K$399,10,0)</f>
        <v>138.29</v>
      </c>
      <c r="F175" s="28">
        <f>VLOOKUP(A175,[3]FINAL!$B$1:$L$399,11,0)</f>
        <v>36.85</v>
      </c>
      <c r="G175" s="28">
        <f>VLOOKUP(A175,[3]FINAL!$B$1:$M$400,12,0)</f>
        <v>8.98</v>
      </c>
      <c r="H175" s="28">
        <f>VLOOKUP(A175,[3]FINAL!$B$1:$N$399,13,0)</f>
        <v>13.68</v>
      </c>
      <c r="I175" s="29"/>
      <c r="J175" s="28">
        <f>VLOOKUP(A175,[3]FINAL!$B$1:$R$399,17,0)</f>
        <v>228.46</v>
      </c>
      <c r="K175" s="14">
        <f t="shared" si="4"/>
        <v>232.11</v>
      </c>
      <c r="L175" s="14"/>
      <c r="M175" s="17">
        <v>95</v>
      </c>
      <c r="N175" s="17">
        <f t="shared" si="5"/>
        <v>327.11</v>
      </c>
      <c r="O175" s="18"/>
    </row>
    <row r="176" spans="1:15">
      <c r="A176" s="12">
        <v>1851485098</v>
      </c>
      <c r="B176" s="13" t="s">
        <v>176</v>
      </c>
      <c r="C176" s="14">
        <v>227.28</v>
      </c>
      <c r="D176" s="15">
        <f>VLOOKUP(A176,[3]FINAL!$B$1:$J$399,9,0)</f>
        <v>1.1724000000000001</v>
      </c>
      <c r="E176" s="28">
        <f>VLOOKUP(A176,[3]FINAL!$B$1:$K$399,10,0)</f>
        <v>136.13</v>
      </c>
      <c r="F176" s="28">
        <f>VLOOKUP(A176,[3]FINAL!$B$1:$L$399,11,0)</f>
        <v>36.85</v>
      </c>
      <c r="G176" s="28">
        <f>VLOOKUP(A176,[3]FINAL!$B$1:$M$400,12,0)</f>
        <v>19.78</v>
      </c>
      <c r="H176" s="28">
        <f>VLOOKUP(A176,[3]FINAL!$B$1:$N$399,13,0)</f>
        <v>13.68</v>
      </c>
      <c r="I176" s="29"/>
      <c r="J176" s="28">
        <f>VLOOKUP(A176,[3]FINAL!$B$1:$R$399,17,0)</f>
        <v>238.44</v>
      </c>
      <c r="K176" s="14">
        <f t="shared" si="4"/>
        <v>238.44</v>
      </c>
      <c r="L176" s="14"/>
      <c r="M176" s="17">
        <v>95</v>
      </c>
      <c r="N176" s="17">
        <f t="shared" si="5"/>
        <v>333.44</v>
      </c>
      <c r="O176" s="18"/>
    </row>
    <row r="177" spans="1:15">
      <c r="A177" s="12">
        <v>1649590498</v>
      </c>
      <c r="B177" s="13" t="s">
        <v>177</v>
      </c>
      <c r="C177" s="14">
        <v>221.78</v>
      </c>
      <c r="D177" s="15">
        <f>VLOOKUP(A177,[3]FINAL!$B$1:$J$399,9,0)</f>
        <v>1.2088050350469379</v>
      </c>
      <c r="E177" s="28">
        <f>VLOOKUP(A177,[3]FINAL!$B$1:$K$399,10,0)</f>
        <v>137.16999999999999</v>
      </c>
      <c r="F177" s="28">
        <f>VLOOKUP(A177,[3]FINAL!$B$1:$L$399,11,0)</f>
        <v>36.85</v>
      </c>
      <c r="G177" s="28">
        <f>VLOOKUP(A177,[3]FINAL!$B$1:$M$400,12,0)</f>
        <v>9.3699999999999992</v>
      </c>
      <c r="H177" s="28">
        <f>VLOOKUP(A177,[3]FINAL!$B$1:$N$399,13,0)</f>
        <v>13.68</v>
      </c>
      <c r="I177" s="29"/>
      <c r="J177" s="28">
        <f>VLOOKUP(A177,[3]FINAL!$B$1:$R$399,17,0)</f>
        <v>227.62</v>
      </c>
      <c r="K177" s="14">
        <f t="shared" si="4"/>
        <v>227.62</v>
      </c>
      <c r="L177" s="14"/>
      <c r="M177" s="17">
        <v>95</v>
      </c>
      <c r="N177" s="17">
        <f t="shared" si="5"/>
        <v>322.62</v>
      </c>
      <c r="O177" s="18"/>
    </row>
    <row r="178" spans="1:15">
      <c r="A178" s="12">
        <v>1932145836</v>
      </c>
      <c r="B178" s="13" t="s">
        <v>178</v>
      </c>
      <c r="C178" s="14">
        <v>225.84</v>
      </c>
      <c r="D178" s="15">
        <f>VLOOKUP(A178,[3]FINAL!$B$1:$J$399,9,0)</f>
        <v>1.1479999999999999</v>
      </c>
      <c r="E178" s="28">
        <f>VLOOKUP(A178,[3]FINAL!$B$1:$K$399,10,0)</f>
        <v>134.63</v>
      </c>
      <c r="F178" s="28">
        <f>VLOOKUP(A178,[3]FINAL!$B$1:$L$399,11,0)</f>
        <v>36.85</v>
      </c>
      <c r="G178" s="28">
        <f>VLOOKUP(A178,[3]FINAL!$B$1:$M$400,12,0)</f>
        <v>18.32</v>
      </c>
      <c r="H178" s="28">
        <f>VLOOKUP(A178,[3]FINAL!$B$1:$N$399,13,0)</f>
        <v>13.68</v>
      </c>
      <c r="I178" s="29"/>
      <c r="J178" s="28">
        <f>VLOOKUP(A178,[3]FINAL!$B$1:$R$399,17,0)</f>
        <v>235.02</v>
      </c>
      <c r="K178" s="14">
        <f t="shared" si="4"/>
        <v>235.02</v>
      </c>
      <c r="L178" s="14"/>
      <c r="M178" s="17">
        <v>95</v>
      </c>
      <c r="N178" s="17">
        <f t="shared" si="5"/>
        <v>330.02</v>
      </c>
      <c r="O178" s="18"/>
    </row>
    <row r="179" spans="1:15">
      <c r="A179" s="12">
        <v>1285665539</v>
      </c>
      <c r="B179" s="13" t="s">
        <v>179</v>
      </c>
      <c r="C179" s="14">
        <v>242.02</v>
      </c>
      <c r="D179" s="15">
        <f>VLOOKUP(A179,[3]FINAL!$B$1:$J$399,9,0)</f>
        <v>1.3488</v>
      </c>
      <c r="E179" s="28">
        <f>VLOOKUP(A179,[3]FINAL!$B$1:$K$399,10,0)</f>
        <v>148.31</v>
      </c>
      <c r="F179" s="28">
        <f>VLOOKUP(A179,[3]FINAL!$B$1:$L$399,11,0)</f>
        <v>36.85</v>
      </c>
      <c r="G179" s="28">
        <f>VLOOKUP(A179,[3]FINAL!$B$1:$M$400,12,0)</f>
        <v>15.94</v>
      </c>
      <c r="H179" s="28">
        <f>VLOOKUP(A179,[3]FINAL!$B$1:$N$399,13,0)</f>
        <v>13.68</v>
      </c>
      <c r="I179" s="29"/>
      <c r="J179" s="28">
        <f>VLOOKUP(A179,[3]FINAL!$B$1:$R$399,17,0)</f>
        <v>248.07</v>
      </c>
      <c r="K179" s="14">
        <f t="shared" si="4"/>
        <v>248.07</v>
      </c>
      <c r="L179" s="14"/>
      <c r="M179" s="17">
        <v>95</v>
      </c>
      <c r="N179" s="17">
        <f t="shared" si="5"/>
        <v>343.07</v>
      </c>
      <c r="O179" s="18"/>
    </row>
    <row r="180" spans="1:15">
      <c r="A180" s="12">
        <v>1104800069</v>
      </c>
      <c r="B180" s="13" t="s">
        <v>180</v>
      </c>
      <c r="C180" s="14">
        <v>249.12</v>
      </c>
      <c r="D180" s="15">
        <f>VLOOKUP(A180,[3]FINAL!$B$1:$J$399,9,0)</f>
        <v>1.3994</v>
      </c>
      <c r="E180" s="28">
        <f>VLOOKUP(A180,[3]FINAL!$B$1:$K$399,10,0)</f>
        <v>156.59</v>
      </c>
      <c r="F180" s="28">
        <f>VLOOKUP(A180,[3]FINAL!$B$1:$L$399,11,0)</f>
        <v>36.85</v>
      </c>
      <c r="G180" s="28">
        <f>VLOOKUP(A180,[3]FINAL!$B$1:$M$400,12,0)</f>
        <v>22.73</v>
      </c>
      <c r="H180" s="28">
        <f>VLOOKUP(A180,[3]FINAL!$B$1:$N$399,13,0)</f>
        <v>13.68</v>
      </c>
      <c r="I180" s="29"/>
      <c r="J180" s="28">
        <f>VLOOKUP(A180,[3]FINAL!$B$1:$R$399,17,0)</f>
        <v>265.48</v>
      </c>
      <c r="K180" s="14">
        <f t="shared" si="4"/>
        <v>265.48</v>
      </c>
      <c r="L180" s="14"/>
      <c r="M180" s="17">
        <v>95</v>
      </c>
      <c r="N180" s="17">
        <f t="shared" si="5"/>
        <v>360.48</v>
      </c>
      <c r="O180" s="18"/>
    </row>
    <row r="181" spans="1:15">
      <c r="A181" s="12">
        <v>1912027871</v>
      </c>
      <c r="B181" s="13" t="s">
        <v>181</v>
      </c>
      <c r="C181" s="14">
        <v>241.75</v>
      </c>
      <c r="D181" s="15">
        <f>VLOOKUP(A181,[3]FINAL!$B$1:$J$399,9,0)</f>
        <v>1.2035</v>
      </c>
      <c r="E181" s="28">
        <f>VLOOKUP(A181,[3]FINAL!$B$1:$K$399,10,0)</f>
        <v>139.69999999999999</v>
      </c>
      <c r="F181" s="28">
        <f>VLOOKUP(A181,[3]FINAL!$B$1:$L$399,11,0)</f>
        <v>36.85</v>
      </c>
      <c r="G181" s="28">
        <f>VLOOKUP(A181,[3]FINAL!$B$1:$M$400,12,0)</f>
        <v>20.73</v>
      </c>
      <c r="H181" s="28">
        <f>VLOOKUP(A181,[3]FINAL!$B$1:$N$399,13,0)</f>
        <v>13.68</v>
      </c>
      <c r="I181" s="29"/>
      <c r="J181" s="28">
        <f>VLOOKUP(A181,[3]FINAL!$B$1:$R$399,17,0)</f>
        <v>243.66</v>
      </c>
      <c r="K181" s="14">
        <f t="shared" si="4"/>
        <v>243.66</v>
      </c>
      <c r="L181" s="14"/>
      <c r="M181" s="17">
        <v>95</v>
      </c>
      <c r="N181" s="17">
        <f t="shared" si="5"/>
        <v>338.65999999999997</v>
      </c>
      <c r="O181" s="18"/>
    </row>
    <row r="182" spans="1:15">
      <c r="A182" s="12">
        <v>1326143504</v>
      </c>
      <c r="B182" s="13" t="s">
        <v>182</v>
      </c>
      <c r="C182" s="14">
        <v>234.52</v>
      </c>
      <c r="D182" s="15">
        <f>VLOOKUP(A182,[3]FINAL!$B$1:$J$399,9,0)</f>
        <v>1.1975</v>
      </c>
      <c r="E182" s="28">
        <f>VLOOKUP(A182,[3]FINAL!$B$1:$K$399,10,0)</f>
        <v>138.13999999999999</v>
      </c>
      <c r="F182" s="28">
        <f>VLOOKUP(A182,[3]FINAL!$B$1:$L$399,11,0)</f>
        <v>36.85</v>
      </c>
      <c r="G182" s="28">
        <f>VLOOKUP(A182,[3]FINAL!$B$1:$M$400,12,0)</f>
        <v>10.96</v>
      </c>
      <c r="H182" s="28">
        <f>VLOOKUP(A182,[3]FINAL!$B$1:$N$399,13,0)</f>
        <v>13.68</v>
      </c>
      <c r="I182" s="29"/>
      <c r="J182" s="28">
        <f>VLOOKUP(A182,[3]FINAL!$B$1:$R$399,17,0)</f>
        <v>230.57</v>
      </c>
      <c r="K182" s="14">
        <f t="shared" si="4"/>
        <v>234.52</v>
      </c>
      <c r="L182" s="14"/>
      <c r="M182" s="17">
        <v>95</v>
      </c>
      <c r="N182" s="17">
        <f t="shared" si="5"/>
        <v>329.52</v>
      </c>
      <c r="O182" s="18"/>
    </row>
    <row r="183" spans="1:15">
      <c r="A183" s="12">
        <v>1578715504</v>
      </c>
      <c r="B183" s="13" t="s">
        <v>183</v>
      </c>
      <c r="C183" s="14">
        <v>259.63</v>
      </c>
      <c r="D183" s="15">
        <f>VLOOKUP(A183,[3]FINAL!$B$1:$J$399,9,0)</f>
        <v>1.5123</v>
      </c>
      <c r="E183" s="28">
        <f>VLOOKUP(A183,[3]FINAL!$B$1:$K$399,10,0)</f>
        <v>169.68</v>
      </c>
      <c r="F183" s="28">
        <f>VLOOKUP(A183,[3]FINAL!$B$1:$L$399,11,0)</f>
        <v>36.85</v>
      </c>
      <c r="G183" s="28">
        <f>VLOOKUP(A183,[3]FINAL!$B$1:$M$400,12,0)</f>
        <v>16.690000000000001</v>
      </c>
      <c r="H183" s="28">
        <f>VLOOKUP(A183,[3]FINAL!$B$1:$N$399,13,0)</f>
        <v>7.18</v>
      </c>
      <c r="I183" s="29"/>
      <c r="J183" s="28">
        <f>VLOOKUP(A183,[3]FINAL!$B$1:$R$399,17,0)</f>
        <v>266.11</v>
      </c>
      <c r="K183" s="14">
        <f t="shared" si="4"/>
        <v>266.11</v>
      </c>
      <c r="L183" s="14"/>
      <c r="M183" s="17">
        <v>95</v>
      </c>
      <c r="N183" s="17">
        <f t="shared" si="5"/>
        <v>361.11</v>
      </c>
      <c r="O183" s="18"/>
    </row>
    <row r="184" spans="1:15">
      <c r="A184" s="12">
        <v>1376926519</v>
      </c>
      <c r="B184" s="13" t="s">
        <v>184</v>
      </c>
      <c r="C184" s="14">
        <v>248.27</v>
      </c>
      <c r="D184" s="15">
        <f>VLOOKUP(A184,[3]FINAL!$B$1:$J$399,9,0)</f>
        <v>1.3866000000000001</v>
      </c>
      <c r="E184" s="28">
        <f>VLOOKUP(A184,[3]FINAL!$B$1:$K$399,10,0)</f>
        <v>155.04</v>
      </c>
      <c r="F184" s="28">
        <f>VLOOKUP(A184,[3]FINAL!$B$1:$L$399,11,0)</f>
        <v>36.85</v>
      </c>
      <c r="G184" s="28">
        <f>VLOOKUP(A184,[3]FINAL!$B$1:$M$400,12,0)</f>
        <v>16.07</v>
      </c>
      <c r="H184" s="28">
        <f>VLOOKUP(A184,[3]FINAL!$B$1:$N$399,13,0)</f>
        <v>13.68</v>
      </c>
      <c r="I184" s="29"/>
      <c r="J184" s="28">
        <f>VLOOKUP(A184,[3]FINAL!$B$1:$R$399,17,0)</f>
        <v>255.99</v>
      </c>
      <c r="K184" s="14">
        <f t="shared" si="4"/>
        <v>255.99</v>
      </c>
      <c r="L184" s="14"/>
      <c r="M184" s="17">
        <v>95</v>
      </c>
      <c r="N184" s="17">
        <f t="shared" si="5"/>
        <v>350.99</v>
      </c>
      <c r="O184" s="18"/>
    </row>
    <row r="185" spans="1:15">
      <c r="A185" s="12">
        <v>1699886085</v>
      </c>
      <c r="B185" s="13" t="s">
        <v>185</v>
      </c>
      <c r="C185" s="14">
        <v>239.26</v>
      </c>
      <c r="D185" s="15">
        <f>VLOOKUP(A185,[3]FINAL!$B$1:$J$399,9,0)</f>
        <v>1.2645999999999999</v>
      </c>
      <c r="E185" s="28">
        <f>VLOOKUP(A185,[3]FINAL!$B$1:$K$399,10,0)</f>
        <v>145.38999999999999</v>
      </c>
      <c r="F185" s="28">
        <f>VLOOKUP(A185,[3]FINAL!$B$1:$L$399,11,0)</f>
        <v>36.85</v>
      </c>
      <c r="G185" s="28">
        <f>VLOOKUP(A185,[3]FINAL!$B$1:$M$400,12,0)</f>
        <v>21.68</v>
      </c>
      <c r="H185" s="28">
        <f>VLOOKUP(A185,[3]FINAL!$B$1:$N$399,13,0)</f>
        <v>13.68</v>
      </c>
      <c r="I185" s="29"/>
      <c r="J185" s="28">
        <f>VLOOKUP(A185,[3]FINAL!$B$1:$R$399,17,0)</f>
        <v>251.33</v>
      </c>
      <c r="K185" s="14">
        <f t="shared" si="4"/>
        <v>251.33</v>
      </c>
      <c r="L185" s="14"/>
      <c r="M185" s="17">
        <v>95</v>
      </c>
      <c r="N185" s="17">
        <f t="shared" si="5"/>
        <v>346.33000000000004</v>
      </c>
      <c r="O185" s="18"/>
    </row>
    <row r="186" spans="1:15">
      <c r="A186" s="12">
        <v>1336142470</v>
      </c>
      <c r="B186" s="13" t="s">
        <v>186</v>
      </c>
      <c r="C186" s="14">
        <v>213.65</v>
      </c>
      <c r="D186" s="15">
        <f>VLOOKUP(A186,[3]FINAL!$B$1:$J$399,9,0)</f>
        <v>0.96879999999999999</v>
      </c>
      <c r="E186" s="28">
        <f>VLOOKUP(A186,[3]FINAL!$B$1:$K$399,10,0)</f>
        <v>120.71</v>
      </c>
      <c r="F186" s="28">
        <f>VLOOKUP(A186,[3]FINAL!$B$1:$L$399,11,0)</f>
        <v>36.85</v>
      </c>
      <c r="G186" s="28">
        <f>VLOOKUP(A186,[3]FINAL!$B$1:$M$400,12,0)</f>
        <v>17.78</v>
      </c>
      <c r="H186" s="28">
        <f>VLOOKUP(A186,[3]FINAL!$B$1:$N$399,13,0)</f>
        <v>13.68</v>
      </c>
      <c r="I186" s="29"/>
      <c r="J186" s="28">
        <f>VLOOKUP(A186,[3]FINAL!$B$1:$R$399,17,0)</f>
        <v>218.32</v>
      </c>
      <c r="K186" s="14">
        <f t="shared" si="4"/>
        <v>218.32</v>
      </c>
      <c r="L186" s="14"/>
      <c r="M186" s="17">
        <v>95</v>
      </c>
      <c r="N186" s="17">
        <f t="shared" si="5"/>
        <v>313.32</v>
      </c>
      <c r="O186" s="18"/>
    </row>
    <row r="187" spans="1:15">
      <c r="A187" s="12">
        <v>1639556806</v>
      </c>
      <c r="B187" s="16" t="s">
        <v>187</v>
      </c>
      <c r="C187" s="14">
        <v>224.77</v>
      </c>
      <c r="D187" s="15">
        <f>VLOOKUP(A187,[3]FINAL!$B$1:$J$399,9,0)</f>
        <v>1.0373000000000001</v>
      </c>
      <c r="E187" s="28">
        <f>VLOOKUP(A187,[3]FINAL!$B$1:$K$399,10,0)</f>
        <v>125.76</v>
      </c>
      <c r="F187" s="28">
        <f>VLOOKUP(A187,[3]FINAL!$B$1:$L$399,11,0)</f>
        <v>36.85</v>
      </c>
      <c r="G187" s="28">
        <f>VLOOKUP(A187,[3]FINAL!$B$1:$M$400,12,0)</f>
        <v>20.16</v>
      </c>
      <c r="H187" s="28">
        <f>VLOOKUP(A187,[3]FINAL!$B$1:$N$399,13,0)</f>
        <v>13.68</v>
      </c>
      <c r="I187" s="29"/>
      <c r="J187" s="28">
        <f>VLOOKUP(A187,[3]FINAL!$B$1:$R$399,17,0)</f>
        <v>226.9</v>
      </c>
      <c r="K187" s="14">
        <f t="shared" si="4"/>
        <v>226.9</v>
      </c>
      <c r="L187" s="14"/>
      <c r="M187" s="17">
        <v>95</v>
      </c>
      <c r="N187" s="17">
        <f t="shared" si="5"/>
        <v>321.89999999999998</v>
      </c>
      <c r="O187" s="18"/>
    </row>
    <row r="188" spans="1:15">
      <c r="A188" s="12">
        <v>1811984925</v>
      </c>
      <c r="B188" s="13" t="s">
        <v>188</v>
      </c>
      <c r="C188" s="14">
        <v>223.84</v>
      </c>
      <c r="D188" s="15">
        <f>VLOOKUP(A188,[3]FINAL!$B$1:$J$399,9,0)</f>
        <v>1.0438000000000001</v>
      </c>
      <c r="E188" s="28">
        <f>VLOOKUP(A188,[3]FINAL!$B$1:$K$399,10,0)</f>
        <v>126.64</v>
      </c>
      <c r="F188" s="28">
        <f>VLOOKUP(A188,[3]FINAL!$B$1:$L$399,11,0)</f>
        <v>36.85</v>
      </c>
      <c r="G188" s="28">
        <f>VLOOKUP(A188,[3]FINAL!$B$1:$M$400,12,0)</f>
        <v>14.15</v>
      </c>
      <c r="H188" s="28">
        <f>VLOOKUP(A188,[3]FINAL!$B$1:$N$399,13,0)</f>
        <v>13.68</v>
      </c>
      <c r="I188" s="29"/>
      <c r="J188" s="28">
        <f>VLOOKUP(A188,[3]FINAL!$B$1:$R$399,17,0)</f>
        <v>220.97</v>
      </c>
      <c r="K188" s="14">
        <f t="shared" si="4"/>
        <v>223.84</v>
      </c>
      <c r="L188" s="14"/>
      <c r="M188" s="17">
        <v>95</v>
      </c>
      <c r="N188" s="17">
        <f t="shared" si="5"/>
        <v>318.84000000000003</v>
      </c>
      <c r="O188" s="18"/>
    </row>
    <row r="189" spans="1:15">
      <c r="A189" s="12">
        <v>1104950765</v>
      </c>
      <c r="B189" s="13" t="s">
        <v>189</v>
      </c>
      <c r="C189" s="14">
        <v>251.17</v>
      </c>
      <c r="D189" s="15">
        <f>VLOOKUP(A189,[3]FINAL!$B$1:$J$399,9,0)</f>
        <v>1.4124000000000001</v>
      </c>
      <c r="E189" s="28">
        <f>VLOOKUP(A189,[3]FINAL!$B$1:$K$399,10,0)</f>
        <v>155.15</v>
      </c>
      <c r="F189" s="28">
        <f>VLOOKUP(A189,[3]FINAL!$B$1:$L$399,11,0)</f>
        <v>36.85</v>
      </c>
      <c r="G189" s="28">
        <f>VLOOKUP(A189,[3]FINAL!$B$1:$M$400,12,0)</f>
        <v>24.31</v>
      </c>
      <c r="H189" s="28">
        <f>VLOOKUP(A189,[3]FINAL!$B$1:$N$399,13,0)</f>
        <v>13.68</v>
      </c>
      <c r="I189" s="29"/>
      <c r="J189" s="28">
        <f>VLOOKUP(A189,[3]FINAL!$B$1:$R$399,17,0)</f>
        <v>265.64</v>
      </c>
      <c r="K189" s="14">
        <f t="shared" si="4"/>
        <v>265.64</v>
      </c>
      <c r="L189" s="14"/>
      <c r="M189" s="17">
        <v>95</v>
      </c>
      <c r="N189" s="17">
        <f t="shared" si="5"/>
        <v>360.64</v>
      </c>
      <c r="O189" s="18"/>
    </row>
    <row r="190" spans="1:15">
      <c r="A190" s="12">
        <v>1689621880</v>
      </c>
      <c r="B190" s="13" t="s">
        <v>190</v>
      </c>
      <c r="C190" s="14">
        <v>230.93</v>
      </c>
      <c r="D190" s="15">
        <f>VLOOKUP(A190,[3]FINAL!$B$1:$J$399,9,0)</f>
        <v>1.2009000000000001</v>
      </c>
      <c r="E190" s="28">
        <f>VLOOKUP(A190,[3]FINAL!$B$1:$K$399,10,0)</f>
        <v>139.80000000000001</v>
      </c>
      <c r="F190" s="28">
        <f>VLOOKUP(A190,[3]FINAL!$B$1:$L$399,11,0)</f>
        <v>36.85</v>
      </c>
      <c r="G190" s="28">
        <f>VLOOKUP(A190,[3]FINAL!$B$1:$M$400,12,0)</f>
        <v>12.69</v>
      </c>
      <c r="H190" s="28">
        <f>VLOOKUP(A190,[3]FINAL!$B$1:$N$399,13,0)</f>
        <v>13.68</v>
      </c>
      <c r="I190" s="29"/>
      <c r="J190" s="28">
        <f>VLOOKUP(A190,[3]FINAL!$B$1:$R$399,17,0)</f>
        <v>234.49</v>
      </c>
      <c r="K190" s="14">
        <f t="shared" si="4"/>
        <v>234.49</v>
      </c>
      <c r="L190" s="14"/>
      <c r="M190" s="17">
        <v>95</v>
      </c>
      <c r="N190" s="17">
        <f t="shared" si="5"/>
        <v>329.49</v>
      </c>
      <c r="O190" s="18"/>
    </row>
    <row r="191" spans="1:15">
      <c r="A191" s="12">
        <v>1144695545</v>
      </c>
      <c r="B191" s="16" t="s">
        <v>191</v>
      </c>
      <c r="C191" s="14">
        <v>226.31</v>
      </c>
      <c r="D191" s="15">
        <f>VLOOKUP(A191,[3]FINAL!$B$1:$J$399,9,0)</f>
        <v>1.1395</v>
      </c>
      <c r="E191" s="28">
        <f>VLOOKUP(A191,[3]FINAL!$B$1:$K$399,10,0)</f>
        <v>134.33000000000001</v>
      </c>
      <c r="F191" s="28">
        <f>VLOOKUP(A191,[3]FINAL!$B$1:$L$399,11,0)</f>
        <v>36.85</v>
      </c>
      <c r="G191" s="28">
        <f>VLOOKUP(A191,[3]FINAL!$B$1:$M$400,12,0)</f>
        <v>29.25</v>
      </c>
      <c r="H191" s="28">
        <f>VLOOKUP(A191,[3]FINAL!$B$1:$N$399,13,0)</f>
        <v>13.68</v>
      </c>
      <c r="I191" s="29"/>
      <c r="J191" s="28">
        <f>VLOOKUP(A191,[3]FINAL!$B$1:$R$399,17,0)</f>
        <v>247.3</v>
      </c>
      <c r="K191" s="14">
        <f t="shared" si="4"/>
        <v>247.3</v>
      </c>
      <c r="L191" s="14"/>
      <c r="M191" s="17">
        <v>95</v>
      </c>
      <c r="N191" s="17">
        <f t="shared" si="5"/>
        <v>342.3</v>
      </c>
      <c r="O191" s="18"/>
    </row>
    <row r="192" spans="1:15">
      <c r="A192" s="12">
        <v>1932750841</v>
      </c>
      <c r="B192" s="13" t="s">
        <v>192</v>
      </c>
      <c r="C192" s="14">
        <v>228.86</v>
      </c>
      <c r="D192" s="15">
        <f>VLOOKUP(A192,[3]FINAL!$B$1:$J$399,9,0)</f>
        <v>1.2212000000000001</v>
      </c>
      <c r="E192" s="28">
        <f>VLOOKUP(A192,[3]FINAL!$B$1:$K$399,10,0)</f>
        <v>142.61000000000001</v>
      </c>
      <c r="F192" s="28">
        <f>VLOOKUP(A192,[3]FINAL!$B$1:$L$399,11,0)</f>
        <v>36.85</v>
      </c>
      <c r="G192" s="28">
        <f>VLOOKUP(A192,[3]FINAL!$B$1:$M$400,12,0)</f>
        <v>24.16</v>
      </c>
      <c r="H192" s="28">
        <f>VLOOKUP(A192,[3]FINAL!$B$1:$N$399,13,0)</f>
        <v>13.68</v>
      </c>
      <c r="I192" s="29"/>
      <c r="J192" s="28">
        <f>VLOOKUP(A192,[3]FINAL!$B$1:$R$399,17,0)</f>
        <v>250.98</v>
      </c>
      <c r="K192" s="14">
        <f t="shared" si="4"/>
        <v>250.98</v>
      </c>
      <c r="L192" s="14"/>
      <c r="M192" s="17">
        <v>95</v>
      </c>
      <c r="N192" s="17">
        <f t="shared" si="5"/>
        <v>345.98</v>
      </c>
      <c r="O192" s="18"/>
    </row>
    <row r="193" spans="1:15">
      <c r="A193" s="12">
        <v>1760462196</v>
      </c>
      <c r="B193" s="13" t="s">
        <v>193</v>
      </c>
      <c r="C193" s="14">
        <v>239.58</v>
      </c>
      <c r="D193" s="15">
        <f>VLOOKUP(A193,[3]FINAL!$B$1:$J$399,9,0)</f>
        <v>1.2287999999999999</v>
      </c>
      <c r="E193" s="28">
        <f>VLOOKUP(A193,[3]FINAL!$B$1:$K$399,10,0)</f>
        <v>141.69999999999999</v>
      </c>
      <c r="F193" s="28">
        <f>VLOOKUP(A193,[3]FINAL!$B$1:$L$399,11,0)</f>
        <v>36.85</v>
      </c>
      <c r="G193" s="28">
        <f>VLOOKUP(A193,[3]FINAL!$B$1:$M$400,12,0)</f>
        <v>8.66</v>
      </c>
      <c r="H193" s="28">
        <f>VLOOKUP(A193,[3]FINAL!$B$1:$N$399,13,0)</f>
        <v>13.68</v>
      </c>
      <c r="I193" s="29"/>
      <c r="J193" s="28">
        <f>VLOOKUP(A193,[3]FINAL!$B$1:$R$399,17,0)</f>
        <v>232.03</v>
      </c>
      <c r="K193" s="14">
        <f t="shared" si="4"/>
        <v>239.58</v>
      </c>
      <c r="L193" s="14"/>
      <c r="M193" s="17">
        <v>95</v>
      </c>
      <c r="N193" s="17">
        <f t="shared" si="5"/>
        <v>334.58000000000004</v>
      </c>
      <c r="O193" s="18"/>
    </row>
    <row r="194" spans="1:15">
      <c r="A194" s="12">
        <v>1255367447</v>
      </c>
      <c r="B194" s="13" t="s">
        <v>194</v>
      </c>
      <c r="C194" s="14">
        <v>229.65</v>
      </c>
      <c r="D194" s="15">
        <f>VLOOKUP(A194,[3]FINAL!$B$1:$J$399,9,0)</f>
        <v>1.2823</v>
      </c>
      <c r="E194" s="28">
        <f>VLOOKUP(A194,[3]FINAL!$B$1:$K$399,10,0)</f>
        <v>144.41999999999999</v>
      </c>
      <c r="F194" s="28">
        <f>VLOOKUP(A194,[3]FINAL!$B$1:$L$399,11,0)</f>
        <v>36.85</v>
      </c>
      <c r="G194" s="28">
        <f>VLOOKUP(A194,[3]FINAL!$B$1:$M$400,12,0)</f>
        <v>11.44</v>
      </c>
      <c r="H194" s="28">
        <f>VLOOKUP(A194,[3]FINAL!$B$1:$N$399,13,0)</f>
        <v>7.18</v>
      </c>
      <c r="I194" s="29"/>
      <c r="J194" s="28">
        <f>VLOOKUP(A194,[3]FINAL!$B$1:$R$399,17,0)</f>
        <v>230.87</v>
      </c>
      <c r="K194" s="14">
        <f t="shared" si="4"/>
        <v>230.87</v>
      </c>
      <c r="L194" s="14"/>
      <c r="M194" s="17">
        <v>95</v>
      </c>
      <c r="N194" s="17">
        <f t="shared" si="5"/>
        <v>325.87</v>
      </c>
      <c r="O194" s="18"/>
    </row>
    <row r="195" spans="1:15">
      <c r="A195" s="12">
        <v>1053953844</v>
      </c>
      <c r="B195" s="13" t="s">
        <v>195</v>
      </c>
      <c r="C195" s="14">
        <v>238.91</v>
      </c>
      <c r="D195" s="15">
        <f>VLOOKUP(A195,[3]FINAL!$B$1:$J$399,9,0)</f>
        <v>1.23</v>
      </c>
      <c r="E195" s="28">
        <f>VLOOKUP(A195,[3]FINAL!$B$1:$K$399,10,0)</f>
        <v>142.38999999999999</v>
      </c>
      <c r="F195" s="28">
        <f>VLOOKUP(A195,[3]FINAL!$B$1:$L$399,11,0)</f>
        <v>36.85</v>
      </c>
      <c r="G195" s="28">
        <f>VLOOKUP(A195,[3]FINAL!$B$1:$M$400,12,0)</f>
        <v>18.2</v>
      </c>
      <c r="H195" s="28">
        <f>VLOOKUP(A195,[3]FINAL!$B$1:$N$399,13,0)</f>
        <v>13.68</v>
      </c>
      <c r="I195" s="29"/>
      <c r="J195" s="28">
        <f>VLOOKUP(A195,[3]FINAL!$B$1:$R$399,17,0)</f>
        <v>243.84</v>
      </c>
      <c r="K195" s="14">
        <f t="shared" si="4"/>
        <v>243.84</v>
      </c>
      <c r="L195" s="14"/>
      <c r="M195" s="17">
        <v>95</v>
      </c>
      <c r="N195" s="17">
        <f t="shared" si="5"/>
        <v>338.84000000000003</v>
      </c>
      <c r="O195" s="18"/>
    </row>
    <row r="196" spans="1:15">
      <c r="A196" s="12">
        <v>1689777971</v>
      </c>
      <c r="B196" s="13" t="s">
        <v>196</v>
      </c>
      <c r="C196" s="14">
        <v>234.3</v>
      </c>
      <c r="D196" s="15">
        <f>VLOOKUP(A196,[3]FINAL!$B$1:$J$399,9,0)</f>
        <v>1.2644</v>
      </c>
      <c r="E196" s="28">
        <f>VLOOKUP(A196,[3]FINAL!$B$1:$K$399,10,0)</f>
        <v>141.31</v>
      </c>
      <c r="F196" s="28">
        <f>VLOOKUP(A196,[3]FINAL!$B$1:$L$399,11,0)</f>
        <v>36.85</v>
      </c>
      <c r="G196" s="28">
        <f>VLOOKUP(A196,[3]FINAL!$B$1:$M$400,12,0)</f>
        <v>8.18</v>
      </c>
      <c r="H196" s="28">
        <f>VLOOKUP(A196,[3]FINAL!$B$1:$N$399,13,0)</f>
        <v>13.68</v>
      </c>
      <c r="I196" s="29"/>
      <c r="J196" s="28">
        <f>VLOOKUP(A196,[3]FINAL!$B$1:$R$399,17,0)</f>
        <v>231.02</v>
      </c>
      <c r="K196" s="14">
        <f t="shared" si="4"/>
        <v>234.3</v>
      </c>
      <c r="L196" s="14"/>
      <c r="M196" s="17">
        <v>95</v>
      </c>
      <c r="N196" s="17">
        <f t="shared" si="5"/>
        <v>329.3</v>
      </c>
      <c r="O196" s="18"/>
    </row>
    <row r="197" spans="1:15">
      <c r="A197" s="12">
        <v>1972547321</v>
      </c>
      <c r="B197" s="13" t="s">
        <v>197</v>
      </c>
      <c r="C197" s="14">
        <v>244.72</v>
      </c>
      <c r="D197" s="15">
        <f>VLOOKUP(A197,[3]FINAL!$B$1:$J$399,9,0)</f>
        <v>1.3326</v>
      </c>
      <c r="E197" s="28">
        <f>VLOOKUP(A197,[3]FINAL!$B$1:$K$399,10,0)</f>
        <v>148.19999999999999</v>
      </c>
      <c r="F197" s="28">
        <f>VLOOKUP(A197,[3]FINAL!$B$1:$L$399,11,0)</f>
        <v>36.85</v>
      </c>
      <c r="G197" s="28">
        <f>VLOOKUP(A197,[3]FINAL!$B$1:$M$400,12,0)</f>
        <v>13.42</v>
      </c>
      <c r="H197" s="28">
        <f>VLOOKUP(A197,[3]FINAL!$B$1:$N$399,13,0)</f>
        <v>13.68</v>
      </c>
      <c r="I197" s="29"/>
      <c r="J197" s="28">
        <f>VLOOKUP(A197,[3]FINAL!$B$1:$R$399,17,0)</f>
        <v>245.03</v>
      </c>
      <c r="K197" s="14">
        <f t="shared" si="4"/>
        <v>245.03</v>
      </c>
      <c r="L197" s="14"/>
      <c r="M197" s="17">
        <v>95</v>
      </c>
      <c r="N197" s="17">
        <f t="shared" si="5"/>
        <v>340.03</v>
      </c>
      <c r="O197" s="18"/>
    </row>
    <row r="198" spans="1:15">
      <c r="A198" s="12">
        <v>1134298615</v>
      </c>
      <c r="B198" s="13" t="s">
        <v>198</v>
      </c>
      <c r="C198" s="14">
        <v>264.5</v>
      </c>
      <c r="D198" s="15">
        <f>VLOOKUP(A198,[3]FINAL!$B$1:$J$399,9,0)</f>
        <v>1.2088050350469379</v>
      </c>
      <c r="E198" s="28">
        <f>VLOOKUP(A198,[3]FINAL!$B$1:$K$399,10,0)</f>
        <v>134.75</v>
      </c>
      <c r="F198" s="28">
        <f>VLOOKUP(A198,[3]FINAL!$B$1:$L$399,11,0)</f>
        <v>36.85</v>
      </c>
      <c r="G198" s="28">
        <f>VLOOKUP(A198,[3]FINAL!$B$1:$M$400,12,0)</f>
        <v>20.190000000000001</v>
      </c>
      <c r="H198" s="28">
        <f>VLOOKUP(A198,[3]FINAL!$B$1:$N$399,13,0)</f>
        <v>13.68</v>
      </c>
      <c r="I198" s="29"/>
      <c r="J198" s="28">
        <f>VLOOKUP(A198,[3]FINAL!$B$1:$R$399,17,0)</f>
        <v>237.32</v>
      </c>
      <c r="K198" s="14">
        <f t="shared" si="4"/>
        <v>264.5</v>
      </c>
      <c r="L198" s="14"/>
      <c r="M198" s="17">
        <v>95</v>
      </c>
      <c r="N198" s="17">
        <f t="shared" si="5"/>
        <v>359.5</v>
      </c>
      <c r="O198" s="18"/>
    </row>
    <row r="199" spans="1:15">
      <c r="A199" s="12">
        <v>1548206907</v>
      </c>
      <c r="B199" s="13" t="s">
        <v>199</v>
      </c>
      <c r="C199" s="14">
        <v>240.16</v>
      </c>
      <c r="D199" s="15">
        <f>VLOOKUP(A199,[3]FINAL!$B$1:$J$399,9,0)</f>
        <v>1.2182999999999999</v>
      </c>
      <c r="E199" s="28">
        <f>VLOOKUP(A199,[3]FINAL!$B$1:$K$399,10,0)</f>
        <v>139.21</v>
      </c>
      <c r="F199" s="28">
        <f>VLOOKUP(A199,[3]FINAL!$B$1:$L$399,11,0)</f>
        <v>36.85</v>
      </c>
      <c r="G199" s="28">
        <f>VLOOKUP(A199,[3]FINAL!$B$1:$M$400,12,0)</f>
        <v>23.07</v>
      </c>
      <c r="H199" s="28">
        <f>VLOOKUP(A199,[3]FINAL!$B$1:$N$399,13,0)</f>
        <v>13.68</v>
      </c>
      <c r="I199" s="29"/>
      <c r="J199" s="28">
        <f>VLOOKUP(A199,[3]FINAL!$B$1:$R$399,17,0)</f>
        <v>245.8</v>
      </c>
      <c r="K199" s="14">
        <f t="shared" si="4"/>
        <v>245.8</v>
      </c>
      <c r="L199" s="14"/>
      <c r="M199" s="17">
        <v>95</v>
      </c>
      <c r="N199" s="17">
        <f t="shared" si="5"/>
        <v>340.8</v>
      </c>
      <c r="O199" s="18"/>
    </row>
    <row r="200" spans="1:15">
      <c r="A200" s="12">
        <v>1295704849</v>
      </c>
      <c r="B200" s="13" t="s">
        <v>200</v>
      </c>
      <c r="C200" s="14">
        <v>239.48</v>
      </c>
      <c r="D200" s="15">
        <f>VLOOKUP(A200,[3]FINAL!$B$1:$J$399,9,0)</f>
        <v>1.3189</v>
      </c>
      <c r="E200" s="28">
        <f>VLOOKUP(A200,[3]FINAL!$B$1:$K$399,10,0)</f>
        <v>148.66</v>
      </c>
      <c r="F200" s="28">
        <f>VLOOKUP(A200,[3]FINAL!$B$1:$L$399,11,0)</f>
        <v>36.85</v>
      </c>
      <c r="G200" s="28">
        <f>VLOOKUP(A200,[3]FINAL!$B$1:$M$400,12,0)</f>
        <v>8.11</v>
      </c>
      <c r="H200" s="28">
        <f>VLOOKUP(A200,[3]FINAL!$B$1:$N$399,13,0)</f>
        <v>13.68</v>
      </c>
      <c r="I200" s="29"/>
      <c r="J200" s="28">
        <f>VLOOKUP(A200,[3]FINAL!$B$1:$R$399,17,0)</f>
        <v>239.43</v>
      </c>
      <c r="K200" s="14">
        <f t="shared" si="4"/>
        <v>239.48</v>
      </c>
      <c r="L200" s="14"/>
      <c r="M200" s="17">
        <v>95</v>
      </c>
      <c r="N200" s="17">
        <f t="shared" si="5"/>
        <v>334.48</v>
      </c>
      <c r="O200" s="18"/>
    </row>
    <row r="201" spans="1:15">
      <c r="A201" s="12">
        <v>1407949241</v>
      </c>
      <c r="B201" s="13" t="s">
        <v>201</v>
      </c>
      <c r="C201" s="14">
        <v>226.93</v>
      </c>
      <c r="D201" s="15">
        <f>VLOOKUP(A201,[3]FINAL!$B$1:$J$399,9,0)</f>
        <v>1.1728000000000001</v>
      </c>
      <c r="E201" s="28">
        <f>VLOOKUP(A201,[3]FINAL!$B$1:$K$399,10,0)</f>
        <v>137.66999999999999</v>
      </c>
      <c r="F201" s="28">
        <f>VLOOKUP(A201,[3]FINAL!$B$1:$L$399,11,0)</f>
        <v>36.85</v>
      </c>
      <c r="G201" s="28">
        <f>VLOOKUP(A201,[3]FINAL!$B$1:$M$400,12,0)</f>
        <v>20.81</v>
      </c>
      <c r="H201" s="28">
        <f>VLOOKUP(A201,[3]FINAL!$B$1:$N$399,13,0)</f>
        <v>13.68</v>
      </c>
      <c r="I201" s="29"/>
      <c r="J201" s="28">
        <f>VLOOKUP(A201,[3]FINAL!$B$1:$R$399,17,0)</f>
        <v>241.41</v>
      </c>
      <c r="K201" s="14">
        <f t="shared" si="4"/>
        <v>241.41</v>
      </c>
      <c r="L201" s="14"/>
      <c r="M201" s="17">
        <v>95</v>
      </c>
      <c r="N201" s="17">
        <f t="shared" si="5"/>
        <v>336.40999999999997</v>
      </c>
      <c r="O201" s="18"/>
    </row>
    <row r="202" spans="1:15">
      <c r="A202" s="12">
        <v>1538113014</v>
      </c>
      <c r="B202" s="13" t="s">
        <v>202</v>
      </c>
      <c r="C202" s="14">
        <v>231.88</v>
      </c>
      <c r="D202" s="15">
        <f>VLOOKUP(A202,[3]FINAL!$B$1:$J$399,9,0)</f>
        <v>1.169</v>
      </c>
      <c r="E202" s="28">
        <f>VLOOKUP(A202,[3]FINAL!$B$1:$K$399,10,0)</f>
        <v>136.99</v>
      </c>
      <c r="F202" s="28">
        <f>VLOOKUP(A202,[3]FINAL!$B$1:$L$399,11,0)</f>
        <v>36.85</v>
      </c>
      <c r="G202" s="28">
        <f>VLOOKUP(A202,[3]FINAL!$B$1:$M$400,12,0)</f>
        <v>18.89</v>
      </c>
      <c r="H202" s="28">
        <f>VLOOKUP(A202,[3]FINAL!$B$1:$N$399,13,0)</f>
        <v>13.68</v>
      </c>
      <c r="I202" s="29"/>
      <c r="J202" s="28">
        <f>VLOOKUP(A202,[3]FINAL!$B$1:$R$399,17,0)</f>
        <v>238.4</v>
      </c>
      <c r="K202" s="14">
        <f t="shared" si="4"/>
        <v>238.4</v>
      </c>
      <c r="L202" s="14"/>
      <c r="M202" s="17">
        <v>95</v>
      </c>
      <c r="N202" s="17">
        <f t="shared" si="5"/>
        <v>333.4</v>
      </c>
      <c r="O202" s="18"/>
    </row>
    <row r="203" spans="1:15">
      <c r="A203" s="12">
        <v>1164476636</v>
      </c>
      <c r="B203" s="16" t="s">
        <v>203</v>
      </c>
      <c r="C203" s="14">
        <v>236.49</v>
      </c>
      <c r="D203" s="15">
        <f>VLOOKUP(A203,[3]FINAL!$B$1:$J$399,9,0)</f>
        <v>1.1432</v>
      </c>
      <c r="E203" s="28">
        <f>VLOOKUP(A203,[3]FINAL!$B$1:$K$399,10,0)</f>
        <v>132.44</v>
      </c>
      <c r="F203" s="28">
        <f>VLOOKUP(A203,[3]FINAL!$B$1:$L$399,11,0)</f>
        <v>36.85</v>
      </c>
      <c r="G203" s="28">
        <f>VLOOKUP(A203,[3]FINAL!$B$1:$M$400,12,0)</f>
        <v>17.239999999999998</v>
      </c>
      <c r="H203" s="28">
        <f>VLOOKUP(A203,[3]FINAL!$B$1:$N$399,13,0)</f>
        <v>13.68</v>
      </c>
      <c r="I203" s="29"/>
      <c r="J203" s="28">
        <f>VLOOKUP(A203,[3]FINAL!$B$1:$R$399,17,0)</f>
        <v>231.24</v>
      </c>
      <c r="K203" s="14">
        <f t="shared" si="4"/>
        <v>236.49</v>
      </c>
      <c r="L203" s="14"/>
      <c r="M203" s="17">
        <v>95</v>
      </c>
      <c r="N203" s="17">
        <f t="shared" si="5"/>
        <v>331.49</v>
      </c>
      <c r="O203" s="18"/>
    </row>
    <row r="204" spans="1:15">
      <c r="A204" s="12">
        <v>1669425401</v>
      </c>
      <c r="B204" s="13" t="s">
        <v>204</v>
      </c>
      <c r="C204" s="14">
        <v>225.72</v>
      </c>
      <c r="D204" s="15">
        <f>VLOOKUP(A204,[3]FINAL!$B$1:$J$399,9,0)</f>
        <v>1.1120000000000001</v>
      </c>
      <c r="E204" s="28">
        <f>VLOOKUP(A204,[3]FINAL!$B$1:$K$399,10,0)</f>
        <v>131.57</v>
      </c>
      <c r="F204" s="28">
        <f>VLOOKUP(A204,[3]FINAL!$B$1:$L$399,11,0)</f>
        <v>36.85</v>
      </c>
      <c r="G204" s="28">
        <f>VLOOKUP(A204,[3]FINAL!$B$1:$M$400,12,0)</f>
        <v>20.77</v>
      </c>
      <c r="H204" s="28">
        <f>VLOOKUP(A204,[3]FINAL!$B$1:$N$399,13,0)</f>
        <v>13.68</v>
      </c>
      <c r="I204" s="29"/>
      <c r="J204" s="28">
        <f>VLOOKUP(A204,[3]FINAL!$B$1:$R$399,17,0)</f>
        <v>234.31</v>
      </c>
      <c r="K204" s="14">
        <f t="shared" si="4"/>
        <v>234.31</v>
      </c>
      <c r="L204" s="14"/>
      <c r="M204" s="17">
        <v>95</v>
      </c>
      <c r="N204" s="17">
        <f t="shared" si="5"/>
        <v>329.31</v>
      </c>
      <c r="O204" s="18"/>
    </row>
    <row r="205" spans="1:15">
      <c r="A205" s="12">
        <v>1861446338</v>
      </c>
      <c r="B205" s="13" t="s">
        <v>205</v>
      </c>
      <c r="C205" s="14">
        <v>222</v>
      </c>
      <c r="D205" s="15">
        <f>VLOOKUP(A205,[3]FINAL!$B$1:$J$399,9,0)</f>
        <v>1.0634999999999999</v>
      </c>
      <c r="E205" s="28">
        <f>VLOOKUP(A205,[3]FINAL!$B$1:$K$399,10,0)</f>
        <v>126.51</v>
      </c>
      <c r="F205" s="28">
        <f>VLOOKUP(A205,[3]FINAL!$B$1:$L$399,11,0)</f>
        <v>36.85</v>
      </c>
      <c r="G205" s="28">
        <f>VLOOKUP(A205,[3]FINAL!$B$1:$M$400,12,0)</f>
        <v>19.059999999999999</v>
      </c>
      <c r="H205" s="28">
        <f>VLOOKUP(A205,[3]FINAL!$B$1:$N$399,13,0)</f>
        <v>13.68</v>
      </c>
      <c r="I205" s="29"/>
      <c r="J205" s="28">
        <f>VLOOKUP(A205,[3]FINAL!$B$1:$R$399,17,0)</f>
        <v>226.5</v>
      </c>
      <c r="K205" s="14">
        <f t="shared" si="4"/>
        <v>226.5</v>
      </c>
      <c r="L205" s="14"/>
      <c r="M205" s="17">
        <v>95</v>
      </c>
      <c r="N205" s="17">
        <f t="shared" si="5"/>
        <v>321.5</v>
      </c>
      <c r="O205" s="18"/>
    </row>
    <row r="206" spans="1:15">
      <c r="A206" s="12">
        <v>1407800972</v>
      </c>
      <c r="B206" s="13" t="s">
        <v>206</v>
      </c>
      <c r="C206" s="14">
        <v>236.04</v>
      </c>
      <c r="D206" s="15">
        <f>VLOOKUP(A206,[3]FINAL!$B$1:$J$399,9,0)</f>
        <v>1.159</v>
      </c>
      <c r="E206" s="28">
        <f>VLOOKUP(A206,[3]FINAL!$B$1:$K$399,10,0)</f>
        <v>136.32</v>
      </c>
      <c r="F206" s="28">
        <f>VLOOKUP(A206,[3]FINAL!$B$1:$L$399,11,0)</f>
        <v>36.85</v>
      </c>
      <c r="G206" s="28">
        <f>VLOOKUP(A206,[3]FINAL!$B$1:$M$400,12,0)</f>
        <v>16.59</v>
      </c>
      <c r="H206" s="28">
        <f>VLOOKUP(A206,[3]FINAL!$B$1:$N$399,13,0)</f>
        <v>13.68</v>
      </c>
      <c r="I206" s="29"/>
      <c r="J206" s="28">
        <f>VLOOKUP(A206,[3]FINAL!$B$1:$R$399,17,0)</f>
        <v>234.97</v>
      </c>
      <c r="K206" s="14">
        <f t="shared" si="4"/>
        <v>236.04</v>
      </c>
      <c r="L206" s="14"/>
      <c r="M206" s="17">
        <v>95</v>
      </c>
      <c r="N206" s="17">
        <f t="shared" si="5"/>
        <v>331.03999999999996</v>
      </c>
      <c r="O206" s="18"/>
    </row>
    <row r="207" spans="1:15">
      <c r="A207" s="12">
        <v>1326089616</v>
      </c>
      <c r="B207" s="13" t="s">
        <v>207</v>
      </c>
      <c r="C207" s="14">
        <v>225.81</v>
      </c>
      <c r="D207" s="15">
        <f>VLOOKUP(A207,[3]FINAL!$B$1:$J$399,9,0)</f>
        <v>1.1149</v>
      </c>
      <c r="E207" s="28">
        <f>VLOOKUP(A207,[3]FINAL!$B$1:$K$399,10,0)</f>
        <v>133.31</v>
      </c>
      <c r="F207" s="28">
        <f>VLOOKUP(A207,[3]FINAL!$B$1:$L$399,11,0)</f>
        <v>36.85</v>
      </c>
      <c r="G207" s="28">
        <f>VLOOKUP(A207,[3]FINAL!$B$1:$M$400,12,0)</f>
        <v>15.97</v>
      </c>
      <c r="H207" s="28">
        <f>VLOOKUP(A207,[3]FINAL!$B$1:$N$399,13,0)</f>
        <v>13.68</v>
      </c>
      <c r="I207" s="29"/>
      <c r="J207" s="28">
        <f>VLOOKUP(A207,[3]FINAL!$B$1:$R$399,17,0)</f>
        <v>230.78</v>
      </c>
      <c r="K207" s="14">
        <f t="shared" si="4"/>
        <v>230.78</v>
      </c>
      <c r="L207" s="14"/>
      <c r="M207" s="17">
        <v>95</v>
      </c>
      <c r="N207" s="17">
        <f t="shared" si="5"/>
        <v>325.77999999999997</v>
      </c>
      <c r="O207" s="18"/>
    </row>
    <row r="208" spans="1:15">
      <c r="A208" s="12">
        <v>1548770423</v>
      </c>
      <c r="B208" s="13" t="s">
        <v>208</v>
      </c>
      <c r="C208" s="14">
        <v>216.49</v>
      </c>
      <c r="D208" s="15">
        <f>VLOOKUP(A208,[3]FINAL!$B$1:$J$399,9,0)</f>
        <v>1.0768</v>
      </c>
      <c r="E208" s="28">
        <f>VLOOKUP(A208,[3]FINAL!$B$1:$K$399,10,0)</f>
        <v>128.22</v>
      </c>
      <c r="F208" s="28">
        <f>VLOOKUP(A208,[3]FINAL!$B$1:$L$399,11,0)</f>
        <v>36.85</v>
      </c>
      <c r="G208" s="28">
        <f>VLOOKUP(A208,[3]FINAL!$B$1:$M$400,12,0)</f>
        <v>13.3</v>
      </c>
      <c r="H208" s="28">
        <f>VLOOKUP(A208,[3]FINAL!$B$1:$N$399,13,0)</f>
        <v>13.68</v>
      </c>
      <c r="I208" s="29"/>
      <c r="J208" s="28">
        <f>VLOOKUP(A208,[3]FINAL!$B$1:$R$399,17,0)</f>
        <v>221.82</v>
      </c>
      <c r="K208" s="14">
        <f t="shared" si="4"/>
        <v>221.82</v>
      </c>
      <c r="L208" s="14"/>
      <c r="M208" s="17">
        <v>95</v>
      </c>
      <c r="N208" s="17">
        <f t="shared" si="5"/>
        <v>316.82</v>
      </c>
      <c r="O208" s="18"/>
    </row>
    <row r="209" spans="1:15">
      <c r="A209" s="12">
        <v>1629535455</v>
      </c>
      <c r="B209" s="13" t="s">
        <v>209</v>
      </c>
      <c r="C209" s="14">
        <v>235.13</v>
      </c>
      <c r="D209" s="15">
        <f>VLOOKUP(A209,[3]FINAL!$B$1:$J$399,9,0)</f>
        <v>1.1865000000000001</v>
      </c>
      <c r="E209" s="28">
        <f>VLOOKUP(A209,[3]FINAL!$B$1:$K$399,10,0)</f>
        <v>137.79</v>
      </c>
      <c r="F209" s="28">
        <f>VLOOKUP(A209,[3]FINAL!$B$1:$L$399,11,0)</f>
        <v>36.85</v>
      </c>
      <c r="G209" s="28">
        <f>VLOOKUP(A209,[3]FINAL!$B$1:$M$400,12,0)</f>
        <v>36.29</v>
      </c>
      <c r="H209" s="28">
        <f>VLOOKUP(A209,[3]FINAL!$B$1:$N$399,13,0)</f>
        <v>13.68</v>
      </c>
      <c r="I209" s="29"/>
      <c r="J209" s="28">
        <f>VLOOKUP(A209,[3]FINAL!$B$1:$R$399,17,0)</f>
        <v>259.42</v>
      </c>
      <c r="K209" s="14">
        <f t="shared" si="4"/>
        <v>259.42</v>
      </c>
      <c r="L209" s="14"/>
      <c r="M209" s="17">
        <v>95</v>
      </c>
      <c r="N209" s="17">
        <f t="shared" si="5"/>
        <v>354.42</v>
      </c>
      <c r="O209" s="18"/>
    </row>
    <row r="210" spans="1:15">
      <c r="A210" s="12">
        <v>1104471531</v>
      </c>
      <c r="B210" s="13" t="s">
        <v>210</v>
      </c>
      <c r="C210" s="14">
        <v>241.95</v>
      </c>
      <c r="D210" s="15">
        <f>VLOOKUP(A210,[3]FINAL!$B$1:$J$399,9,0)</f>
        <v>1.2</v>
      </c>
      <c r="E210" s="28">
        <f>VLOOKUP(A210,[3]FINAL!$B$1:$K$399,10,0)</f>
        <v>139.41999999999999</v>
      </c>
      <c r="F210" s="28">
        <f>VLOOKUP(A210,[3]FINAL!$B$1:$L$399,11,0)</f>
        <v>36.85</v>
      </c>
      <c r="G210" s="28">
        <f>VLOOKUP(A210,[3]FINAL!$B$1:$M$400,12,0)</f>
        <v>8.2100000000000009</v>
      </c>
      <c r="H210" s="28">
        <f>VLOOKUP(A210,[3]FINAL!$B$1:$N$399,13,0)</f>
        <v>13.68</v>
      </c>
      <c r="I210" s="29"/>
      <c r="J210" s="28">
        <f>VLOOKUP(A210,[3]FINAL!$B$1:$R$399,17,0)</f>
        <v>228.87</v>
      </c>
      <c r="K210" s="14">
        <f t="shared" si="4"/>
        <v>241.95</v>
      </c>
      <c r="L210" s="14"/>
      <c r="M210" s="17">
        <v>95</v>
      </c>
      <c r="N210" s="17">
        <f t="shared" si="5"/>
        <v>336.95</v>
      </c>
      <c r="O210" s="18"/>
    </row>
    <row r="211" spans="1:15">
      <c r="A211" s="12">
        <v>1588219828</v>
      </c>
      <c r="B211" s="13" t="s">
        <v>211</v>
      </c>
      <c r="C211" s="14">
        <v>216.32</v>
      </c>
      <c r="D211" s="15">
        <f>VLOOKUP(A211,[3]FINAL!$B$1:$J$399,9,0)</f>
        <v>1.1935</v>
      </c>
      <c r="E211" s="28">
        <f>VLOOKUP(A211,[3]FINAL!$B$1:$K$399,10,0)</f>
        <v>138.4</v>
      </c>
      <c r="F211" s="28">
        <f>VLOOKUP(A211,[3]FINAL!$B$1:$L$399,11,0)</f>
        <v>36.85</v>
      </c>
      <c r="G211" s="28">
        <f>VLOOKUP(A211,[3]FINAL!$B$1:$M$400,12,0)</f>
        <v>8.89</v>
      </c>
      <c r="H211" s="28">
        <f>VLOOKUP(A211,[3]FINAL!$B$1:$N$399,13,0)</f>
        <v>13.68</v>
      </c>
      <c r="I211" s="29"/>
      <c r="J211" s="28">
        <f>VLOOKUP(A211,[3]FINAL!$B$1:$R$399,17,0)</f>
        <v>228.48</v>
      </c>
      <c r="K211" s="14">
        <f t="shared" si="4"/>
        <v>228.48</v>
      </c>
      <c r="L211" s="14"/>
      <c r="M211" s="17">
        <v>95</v>
      </c>
      <c r="N211" s="17">
        <f t="shared" si="5"/>
        <v>323.48</v>
      </c>
      <c r="O211" s="18"/>
    </row>
    <row r="212" spans="1:15">
      <c r="A212" s="12">
        <v>1043865538</v>
      </c>
      <c r="B212" s="13" t="s">
        <v>212</v>
      </c>
      <c r="C212" s="14">
        <v>224.17</v>
      </c>
      <c r="D212" s="15">
        <f>VLOOKUP(A212,[3]FINAL!$B$1:$J$399,9,0)</f>
        <v>1.0843</v>
      </c>
      <c r="E212" s="28">
        <f>VLOOKUP(A212,[3]FINAL!$B$1:$K$399,10,0)</f>
        <v>129.01</v>
      </c>
      <c r="F212" s="28">
        <f>VLOOKUP(A212,[3]FINAL!$B$1:$L$399,11,0)</f>
        <v>36.85</v>
      </c>
      <c r="G212" s="28">
        <f>VLOOKUP(A212,[3]FINAL!$B$1:$M$400,12,0)</f>
        <v>11.03</v>
      </c>
      <c r="H212" s="28">
        <f>VLOOKUP(A212,[3]FINAL!$B$1:$N$399,13,0)</f>
        <v>13.68</v>
      </c>
      <c r="I212" s="29"/>
      <c r="J212" s="28">
        <f>VLOOKUP(A212,[3]FINAL!$B$1:$R$399,17,0)</f>
        <v>220.11</v>
      </c>
      <c r="K212" s="14">
        <f t="shared" si="4"/>
        <v>224.17</v>
      </c>
      <c r="L212" s="14"/>
      <c r="M212" s="17">
        <v>95</v>
      </c>
      <c r="N212" s="17">
        <f t="shared" si="5"/>
        <v>319.16999999999996</v>
      </c>
      <c r="O212" s="18"/>
    </row>
    <row r="213" spans="1:15">
      <c r="A213" s="12">
        <v>1467007856</v>
      </c>
      <c r="B213" s="13" t="s">
        <v>213</v>
      </c>
      <c r="C213" s="14">
        <v>217.91</v>
      </c>
      <c r="D213" s="15">
        <f>VLOOKUP(A213,[3]FINAL!$B$1:$J$399,9,0)</f>
        <v>0.94830000000000003</v>
      </c>
      <c r="E213" s="28">
        <f>VLOOKUP(A213,[3]FINAL!$B$1:$K$399,10,0)</f>
        <v>119.19</v>
      </c>
      <c r="F213" s="28">
        <f>VLOOKUP(A213,[3]FINAL!$B$1:$L$399,11,0)</f>
        <v>36.85</v>
      </c>
      <c r="G213" s="28">
        <f>VLOOKUP(A213,[3]FINAL!$B$1:$M$400,12,0)</f>
        <v>10.48</v>
      </c>
      <c r="H213" s="28">
        <f>VLOOKUP(A213,[3]FINAL!$B$1:$N$399,13,0)</f>
        <v>13.68</v>
      </c>
      <c r="I213" s="29"/>
      <c r="J213" s="28">
        <f>VLOOKUP(A213,[3]FINAL!$B$1:$R$399,17,0)</f>
        <v>208.13</v>
      </c>
      <c r="K213" s="14">
        <f t="shared" si="4"/>
        <v>217.91</v>
      </c>
      <c r="L213" s="14"/>
      <c r="M213" s="17">
        <v>95</v>
      </c>
      <c r="N213" s="17">
        <f t="shared" si="5"/>
        <v>312.90999999999997</v>
      </c>
      <c r="O213" s="18"/>
    </row>
    <row r="214" spans="1:15">
      <c r="A214" s="12">
        <v>1861446270</v>
      </c>
      <c r="B214" s="13" t="s">
        <v>214</v>
      </c>
      <c r="C214" s="14">
        <v>228.98</v>
      </c>
      <c r="D214" s="15">
        <f>VLOOKUP(A214,[3]FINAL!$B$1:$J$399,9,0)</f>
        <v>1.0418000000000001</v>
      </c>
      <c r="E214" s="28">
        <f>VLOOKUP(A214,[3]FINAL!$B$1:$K$399,10,0)</f>
        <v>126.3</v>
      </c>
      <c r="F214" s="28">
        <f>VLOOKUP(A214,[3]FINAL!$B$1:$L$399,11,0)</f>
        <v>36.85</v>
      </c>
      <c r="G214" s="28">
        <f>VLOOKUP(A214,[3]FINAL!$B$1:$M$400,12,0)</f>
        <v>21.65</v>
      </c>
      <c r="H214" s="28">
        <f>VLOOKUP(A214,[3]FINAL!$B$1:$N$399,13,0)</f>
        <v>13.68</v>
      </c>
      <c r="I214" s="29"/>
      <c r="J214" s="28">
        <f>VLOOKUP(A214,[3]FINAL!$B$1:$R$399,17,0)</f>
        <v>229.24</v>
      </c>
      <c r="K214" s="14">
        <f t="shared" si="4"/>
        <v>229.24</v>
      </c>
      <c r="L214" s="14"/>
      <c r="M214" s="17">
        <v>95</v>
      </c>
      <c r="N214" s="17">
        <f t="shared" si="5"/>
        <v>324.24</v>
      </c>
      <c r="O214" s="18"/>
    </row>
    <row r="215" spans="1:15">
      <c r="A215" s="12">
        <v>1295101673</v>
      </c>
      <c r="B215" s="13" t="s">
        <v>215</v>
      </c>
      <c r="C215" s="14">
        <v>205.67</v>
      </c>
      <c r="D215" s="15">
        <f>VLOOKUP(A215,[3]FINAL!$B$1:$J$399,9,0)</f>
        <v>0.9819</v>
      </c>
      <c r="E215" s="28">
        <f>VLOOKUP(A215,[3]FINAL!$B$1:$K$399,10,0)</f>
        <v>121.78</v>
      </c>
      <c r="F215" s="28">
        <f>VLOOKUP(A215,[3]FINAL!$B$1:$L$399,11,0)</f>
        <v>36.85</v>
      </c>
      <c r="G215" s="28">
        <f>VLOOKUP(A215,[3]FINAL!$B$1:$M$400,12,0)</f>
        <v>8.11</v>
      </c>
      <c r="H215" s="28">
        <f>VLOOKUP(A215,[3]FINAL!$B$1:$N$399,13,0)</f>
        <v>13.68</v>
      </c>
      <c r="I215" s="29"/>
      <c r="J215" s="28">
        <f>VLOOKUP(A215,[3]FINAL!$B$1:$R$399,17,0)</f>
        <v>208.39</v>
      </c>
      <c r="K215" s="14">
        <f t="shared" si="4"/>
        <v>208.39</v>
      </c>
      <c r="L215" s="14"/>
      <c r="M215" s="17">
        <v>95</v>
      </c>
      <c r="N215" s="17">
        <f t="shared" si="5"/>
        <v>303.39</v>
      </c>
      <c r="O215" s="18"/>
    </row>
    <row r="216" spans="1:15">
      <c r="A216" s="12">
        <v>1760415434</v>
      </c>
      <c r="B216" s="13" t="s">
        <v>216</v>
      </c>
      <c r="C216" s="14">
        <v>224.8</v>
      </c>
      <c r="D216" s="15">
        <f>VLOOKUP(A216,[3]FINAL!$B$1:$J$399,9,0)</f>
        <v>1.1585000000000001</v>
      </c>
      <c r="E216" s="28">
        <f>VLOOKUP(A216,[3]FINAL!$B$1:$K$399,10,0)</f>
        <v>133.4</v>
      </c>
      <c r="F216" s="28">
        <f>VLOOKUP(A216,[3]FINAL!$B$1:$L$399,11,0)</f>
        <v>36.85</v>
      </c>
      <c r="G216" s="28">
        <f>VLOOKUP(A216,[3]FINAL!$B$1:$M$400,12,0)</f>
        <v>13.96</v>
      </c>
      <c r="H216" s="28">
        <f>VLOOKUP(A216,[3]FINAL!$B$1:$N$399,13,0)</f>
        <v>13.68</v>
      </c>
      <c r="I216" s="29"/>
      <c r="J216" s="28">
        <f>VLOOKUP(A216,[3]FINAL!$B$1:$R$399,17,0)</f>
        <v>228.56</v>
      </c>
      <c r="K216" s="14">
        <f t="shared" si="4"/>
        <v>228.56</v>
      </c>
      <c r="L216" s="14"/>
      <c r="M216" s="17">
        <v>95</v>
      </c>
      <c r="N216" s="17">
        <f t="shared" si="5"/>
        <v>323.56</v>
      </c>
      <c r="O216" s="18"/>
    </row>
    <row r="217" spans="1:15">
      <c r="A217" s="12">
        <v>1629494059</v>
      </c>
      <c r="B217" s="13" t="s">
        <v>217</v>
      </c>
      <c r="C217" s="14">
        <v>242.72</v>
      </c>
      <c r="D217" s="15">
        <f>VLOOKUP(A217,[3]FINAL!$B$1:$J$399,9,0)</f>
        <v>1.4232</v>
      </c>
      <c r="E217" s="28">
        <f>VLOOKUP(A217,[3]FINAL!$B$1:$K$399,10,0)</f>
        <v>153.46</v>
      </c>
      <c r="F217" s="28">
        <f>VLOOKUP(A217,[3]FINAL!$B$1:$L$399,11,0)</f>
        <v>36.85</v>
      </c>
      <c r="G217" s="28">
        <f>VLOOKUP(A217,[3]FINAL!$B$1:$M$400,12,0)</f>
        <v>11.33</v>
      </c>
      <c r="H217" s="28">
        <f>VLOOKUP(A217,[3]FINAL!$B$1:$N$399,13,0)</f>
        <v>13.68</v>
      </c>
      <c r="I217" s="29"/>
      <c r="J217" s="28">
        <f>VLOOKUP(A217,[3]FINAL!$B$1:$R$399,17,0)</f>
        <v>248.69</v>
      </c>
      <c r="K217" s="14">
        <f t="shared" ref="K217:K280" si="6">IF(J217&lt;C217,C217,J217)</f>
        <v>248.69</v>
      </c>
      <c r="L217" s="14"/>
      <c r="M217" s="17">
        <v>95</v>
      </c>
      <c r="N217" s="17">
        <f t="shared" ref="N217:N280" si="7">K217+M217</f>
        <v>343.69</v>
      </c>
      <c r="O217" s="18"/>
    </row>
    <row r="218" spans="1:15">
      <c r="A218" s="12">
        <v>1467421024</v>
      </c>
      <c r="B218" s="13" t="s">
        <v>218</v>
      </c>
      <c r="C218" s="14">
        <v>237.32</v>
      </c>
      <c r="D218" s="15">
        <f>VLOOKUP(A218,[3]FINAL!$B$1:$J$399,9,0)</f>
        <v>1.3429</v>
      </c>
      <c r="E218" s="28">
        <f>VLOOKUP(A218,[3]FINAL!$B$1:$K$399,10,0)</f>
        <v>147.71</v>
      </c>
      <c r="F218" s="28">
        <f>VLOOKUP(A218,[3]FINAL!$B$1:$L$399,11,0)</f>
        <v>36.85</v>
      </c>
      <c r="G218" s="28">
        <f>VLOOKUP(A218,[3]FINAL!$B$1:$M$400,12,0)</f>
        <v>15.74</v>
      </c>
      <c r="H218" s="28">
        <f>VLOOKUP(A218,[3]FINAL!$B$1:$N$399,13,0)</f>
        <v>13.68</v>
      </c>
      <c r="I218" s="29"/>
      <c r="J218" s="28">
        <f>VLOOKUP(A218,[3]FINAL!$B$1:$R$399,17,0)</f>
        <v>247.15</v>
      </c>
      <c r="K218" s="14">
        <f t="shared" si="6"/>
        <v>247.15</v>
      </c>
      <c r="L218" s="14"/>
      <c r="M218" s="17">
        <v>95</v>
      </c>
      <c r="N218" s="17">
        <f t="shared" si="7"/>
        <v>342.15</v>
      </c>
      <c r="O218" s="18"/>
    </row>
    <row r="219" spans="1:15">
      <c r="A219" s="12">
        <v>1437609732</v>
      </c>
      <c r="B219" s="13" t="s">
        <v>219</v>
      </c>
      <c r="C219" s="14">
        <v>237.04</v>
      </c>
      <c r="D219" s="15">
        <f>VLOOKUP(A219,[3]FINAL!$B$1:$J$399,9,0)</f>
        <v>1.2868999999999999</v>
      </c>
      <c r="E219" s="28">
        <f>VLOOKUP(A219,[3]FINAL!$B$1:$K$399,10,0)</f>
        <v>144.53</v>
      </c>
      <c r="F219" s="28">
        <f>VLOOKUP(A219,[3]FINAL!$B$1:$L$399,11,0)</f>
        <v>36.85</v>
      </c>
      <c r="G219" s="28">
        <f>VLOOKUP(A219,[3]FINAL!$B$1:$M$400,12,0)</f>
        <v>13.99</v>
      </c>
      <c r="H219" s="28">
        <f>VLOOKUP(A219,[3]FINAL!$B$1:$N$399,13,0)</f>
        <v>13.68</v>
      </c>
      <c r="I219" s="29"/>
      <c r="J219" s="28">
        <f>VLOOKUP(A219,[3]FINAL!$B$1:$R$399,17,0)</f>
        <v>241.45</v>
      </c>
      <c r="K219" s="14">
        <f t="shared" si="6"/>
        <v>241.45</v>
      </c>
      <c r="L219" s="14"/>
      <c r="M219" s="17">
        <v>95</v>
      </c>
      <c r="N219" s="17">
        <f t="shared" si="7"/>
        <v>336.45</v>
      </c>
      <c r="O219" s="18"/>
    </row>
    <row r="220" spans="1:15">
      <c r="A220" s="12">
        <v>1447254149</v>
      </c>
      <c r="B220" s="13" t="s">
        <v>220</v>
      </c>
      <c r="C220" s="14">
        <v>228.2</v>
      </c>
      <c r="D220" s="15">
        <f>VLOOKUP(A220,[3]FINAL!$B$1:$J$399,9,0)</f>
        <v>1.1628000000000001</v>
      </c>
      <c r="E220" s="28">
        <f>VLOOKUP(A220,[3]FINAL!$B$1:$K$399,10,0)</f>
        <v>136.5</v>
      </c>
      <c r="F220" s="28">
        <f>VLOOKUP(A220,[3]FINAL!$B$1:$L$399,11,0)</f>
        <v>36.85</v>
      </c>
      <c r="G220" s="28">
        <f>VLOOKUP(A220,[3]FINAL!$B$1:$M$400,12,0)</f>
        <v>26.89</v>
      </c>
      <c r="H220" s="28">
        <f>VLOOKUP(A220,[3]FINAL!$B$1:$N$399,13,0)</f>
        <v>0</v>
      </c>
      <c r="I220" s="29"/>
      <c r="J220" s="28">
        <f>VLOOKUP(A220,[3]FINAL!$B$1:$R$399,17,0)</f>
        <v>231.28</v>
      </c>
      <c r="K220" s="14">
        <f t="shared" si="6"/>
        <v>231.28</v>
      </c>
      <c r="L220" s="14"/>
      <c r="M220" s="17">
        <v>95</v>
      </c>
      <c r="N220" s="17">
        <f t="shared" si="7"/>
        <v>326.27999999999997</v>
      </c>
      <c r="O220" s="18"/>
    </row>
    <row r="221" spans="1:15">
      <c r="A221" s="12">
        <v>1184174484</v>
      </c>
      <c r="B221" s="13" t="s">
        <v>221</v>
      </c>
      <c r="C221" s="14">
        <v>233.61</v>
      </c>
      <c r="D221" s="15">
        <f>VLOOKUP(A221,[3]FINAL!$B$1:$J$399,9,0)</f>
        <v>1.339</v>
      </c>
      <c r="E221" s="28">
        <f>VLOOKUP(A221,[3]FINAL!$B$1:$K$399,10,0)</f>
        <v>147.91999999999999</v>
      </c>
      <c r="F221" s="28">
        <f>VLOOKUP(A221,[3]FINAL!$B$1:$L$399,11,0)</f>
        <v>36.85</v>
      </c>
      <c r="G221" s="28">
        <f>VLOOKUP(A221,[3]FINAL!$B$1:$M$400,12,0)</f>
        <v>21.87</v>
      </c>
      <c r="H221" s="28">
        <f>VLOOKUP(A221,[3]FINAL!$B$1:$N$399,13,0)</f>
        <v>7.18</v>
      </c>
      <c r="I221" s="29"/>
      <c r="J221" s="28">
        <f>VLOOKUP(A221,[3]FINAL!$B$1:$R$399,17,0)</f>
        <v>246.96</v>
      </c>
      <c r="K221" s="14">
        <f t="shared" si="6"/>
        <v>246.96</v>
      </c>
      <c r="L221" s="14"/>
      <c r="M221" s="17">
        <v>95</v>
      </c>
      <c r="N221" s="17">
        <f t="shared" si="7"/>
        <v>341.96000000000004</v>
      </c>
      <c r="O221" s="18"/>
    </row>
    <row r="222" spans="1:15">
      <c r="A222" s="12">
        <v>1457397952</v>
      </c>
      <c r="B222" s="13" t="s">
        <v>222</v>
      </c>
      <c r="C222" s="14">
        <v>234.82</v>
      </c>
      <c r="D222" s="15">
        <f>VLOOKUP(A222,[3]FINAL!$B$1:$J$399,9,0)</f>
        <v>1.2451000000000001</v>
      </c>
      <c r="E222" s="28">
        <f>VLOOKUP(A222,[3]FINAL!$B$1:$K$399,10,0)</f>
        <v>140.93</v>
      </c>
      <c r="F222" s="28">
        <f>VLOOKUP(A222,[3]FINAL!$B$1:$L$399,11,0)</f>
        <v>36.85</v>
      </c>
      <c r="G222" s="28">
        <f>VLOOKUP(A222,[3]FINAL!$B$1:$M$400,12,0)</f>
        <v>10.77</v>
      </c>
      <c r="H222" s="28">
        <f>VLOOKUP(A222,[3]FINAL!$B$1:$N$399,13,0)</f>
        <v>13.68</v>
      </c>
      <c r="I222" s="29"/>
      <c r="J222" s="28">
        <f>VLOOKUP(A222,[3]FINAL!$B$1:$R$399,17,0)</f>
        <v>233.58</v>
      </c>
      <c r="K222" s="14">
        <f t="shared" si="6"/>
        <v>234.82</v>
      </c>
      <c r="L222" s="14"/>
      <c r="M222" s="17">
        <v>95</v>
      </c>
      <c r="N222" s="17">
        <f t="shared" si="7"/>
        <v>329.82</v>
      </c>
      <c r="O222" s="18"/>
    </row>
    <row r="223" spans="1:15">
      <c r="A223" s="12">
        <v>1497058416</v>
      </c>
      <c r="B223" s="13" t="s">
        <v>223</v>
      </c>
      <c r="C223" s="14">
        <v>242.67</v>
      </c>
      <c r="D223" s="15">
        <f>VLOOKUP(A223,[3]FINAL!$B$1:$J$399,9,0)</f>
        <v>1.369</v>
      </c>
      <c r="E223" s="28">
        <f>VLOOKUP(A223,[3]FINAL!$B$1:$K$399,10,0)</f>
        <v>151.72999999999999</v>
      </c>
      <c r="F223" s="28">
        <f>VLOOKUP(A223,[3]FINAL!$B$1:$L$399,11,0)</f>
        <v>36.85</v>
      </c>
      <c r="G223" s="28">
        <f>VLOOKUP(A223,[3]FINAL!$B$1:$M$400,12,0)</f>
        <v>11.64</v>
      </c>
      <c r="H223" s="28">
        <f>VLOOKUP(A223,[3]FINAL!$B$1:$N$399,13,0)</f>
        <v>13.68</v>
      </c>
      <c r="I223" s="29"/>
      <c r="J223" s="28">
        <f>VLOOKUP(A223,[3]FINAL!$B$1:$R$399,17,0)</f>
        <v>247.05</v>
      </c>
      <c r="K223" s="14">
        <f t="shared" si="6"/>
        <v>247.05</v>
      </c>
      <c r="L223" s="14"/>
      <c r="M223" s="17">
        <v>95</v>
      </c>
      <c r="N223" s="17">
        <f t="shared" si="7"/>
        <v>342.05</v>
      </c>
      <c r="O223" s="18"/>
    </row>
    <row r="224" spans="1:15">
      <c r="A224" s="12">
        <v>1235591918</v>
      </c>
      <c r="B224" s="13" t="s">
        <v>224</v>
      </c>
      <c r="C224" s="14">
        <v>240.86</v>
      </c>
      <c r="D224" s="15">
        <f>VLOOKUP(A224,[3]FINAL!$B$1:$J$399,9,0)</f>
        <v>1.3110999999999999</v>
      </c>
      <c r="E224" s="28">
        <f>VLOOKUP(A224,[3]FINAL!$B$1:$K$399,10,0)</f>
        <v>149.34</v>
      </c>
      <c r="F224" s="28">
        <f>VLOOKUP(A224,[3]FINAL!$B$1:$L$399,11,0)</f>
        <v>36.85</v>
      </c>
      <c r="G224" s="28">
        <f>VLOOKUP(A224,[3]FINAL!$B$1:$M$400,12,0)</f>
        <v>19.71</v>
      </c>
      <c r="H224" s="28">
        <f>VLOOKUP(A224,[3]FINAL!$B$1:$N$399,13,0)</f>
        <v>13.68</v>
      </c>
      <c r="I224" s="29"/>
      <c r="J224" s="28">
        <f>VLOOKUP(A224,[3]FINAL!$B$1:$R$399,17,0)</f>
        <v>253.61</v>
      </c>
      <c r="K224" s="14">
        <f t="shared" si="6"/>
        <v>253.61</v>
      </c>
      <c r="L224" s="14"/>
      <c r="M224" s="17">
        <v>95</v>
      </c>
      <c r="N224" s="17">
        <f t="shared" si="7"/>
        <v>348.61</v>
      </c>
      <c r="O224" s="18"/>
    </row>
    <row r="225" spans="1:15">
      <c r="A225" s="12">
        <v>1952337073</v>
      </c>
      <c r="B225" s="13" t="s">
        <v>225</v>
      </c>
      <c r="C225" s="14">
        <v>234.23</v>
      </c>
      <c r="D225" s="15">
        <f>VLOOKUP(A225,[3]FINAL!$B$1:$J$399,9,0)</f>
        <v>1.32</v>
      </c>
      <c r="E225" s="28">
        <f>VLOOKUP(A225,[3]FINAL!$B$1:$K$399,10,0)</f>
        <v>146.41</v>
      </c>
      <c r="F225" s="28">
        <f>VLOOKUP(A225,[3]FINAL!$B$1:$L$399,11,0)</f>
        <v>36.85</v>
      </c>
      <c r="G225" s="28">
        <f>VLOOKUP(A225,[3]FINAL!$B$1:$M$400,12,0)</f>
        <v>8.11</v>
      </c>
      <c r="H225" s="28">
        <f>VLOOKUP(A225,[3]FINAL!$B$1:$N$399,13,0)</f>
        <v>13.68</v>
      </c>
      <c r="I225" s="29"/>
      <c r="J225" s="28">
        <f>VLOOKUP(A225,[3]FINAL!$B$1:$R$399,17,0)</f>
        <v>236.83</v>
      </c>
      <c r="K225" s="14">
        <f t="shared" si="6"/>
        <v>236.83</v>
      </c>
      <c r="L225" s="14"/>
      <c r="M225" s="17">
        <v>95</v>
      </c>
      <c r="N225" s="17">
        <f t="shared" si="7"/>
        <v>331.83000000000004</v>
      </c>
      <c r="O225" s="18"/>
    </row>
    <row r="226" spans="1:15">
      <c r="A226" s="12">
        <v>1326074048</v>
      </c>
      <c r="B226" s="13" t="s">
        <v>226</v>
      </c>
      <c r="C226" s="14">
        <v>229.19</v>
      </c>
      <c r="D226" s="15">
        <f>VLOOKUP(A226,[3]FINAL!$B$1:$J$399,9,0)</f>
        <v>1.1621999999999999</v>
      </c>
      <c r="E226" s="28">
        <f>VLOOKUP(A226,[3]FINAL!$B$1:$K$399,10,0)</f>
        <v>135.31</v>
      </c>
      <c r="F226" s="28">
        <f>VLOOKUP(A226,[3]FINAL!$B$1:$L$399,11,0)</f>
        <v>36.85</v>
      </c>
      <c r="G226" s="28">
        <f>VLOOKUP(A226,[3]FINAL!$B$1:$M$400,12,0)</f>
        <v>15.56</v>
      </c>
      <c r="H226" s="28">
        <f>VLOOKUP(A226,[3]FINAL!$B$1:$N$399,13,0)</f>
        <v>13.68</v>
      </c>
      <c r="I226" s="29"/>
      <c r="J226" s="28">
        <f>VLOOKUP(A226,[3]FINAL!$B$1:$R$399,17,0)</f>
        <v>232.62</v>
      </c>
      <c r="K226" s="14">
        <f t="shared" si="6"/>
        <v>232.62</v>
      </c>
      <c r="L226" s="14"/>
      <c r="M226" s="17">
        <v>95</v>
      </c>
      <c r="N226" s="17">
        <f t="shared" si="7"/>
        <v>327.62</v>
      </c>
      <c r="O226" s="18"/>
    </row>
    <row r="227" spans="1:15">
      <c r="A227" s="12">
        <v>1992825848</v>
      </c>
      <c r="B227" s="13" t="s">
        <v>227</v>
      </c>
      <c r="C227" s="14">
        <v>245.86</v>
      </c>
      <c r="D227" s="15">
        <f>VLOOKUP(A227,[3]FINAL!$B$1:$J$399,9,0)</f>
        <v>1.2672000000000001</v>
      </c>
      <c r="E227" s="28">
        <f>VLOOKUP(A227,[3]FINAL!$B$1:$K$399,10,0)</f>
        <v>146.25</v>
      </c>
      <c r="F227" s="28">
        <f>VLOOKUP(A227,[3]FINAL!$B$1:$L$399,11,0)</f>
        <v>36.85</v>
      </c>
      <c r="G227" s="28">
        <f>VLOOKUP(A227,[3]FINAL!$B$1:$M$400,12,0)</f>
        <v>12.52</v>
      </c>
      <c r="H227" s="28">
        <f>VLOOKUP(A227,[3]FINAL!$B$1:$N$399,13,0)</f>
        <v>13.68</v>
      </c>
      <c r="I227" s="29"/>
      <c r="J227" s="28">
        <f>VLOOKUP(A227,[3]FINAL!$B$1:$R$399,17,0)</f>
        <v>241.74</v>
      </c>
      <c r="K227" s="14">
        <f t="shared" si="6"/>
        <v>245.86</v>
      </c>
      <c r="L227" s="14"/>
      <c r="M227" s="17">
        <v>95</v>
      </c>
      <c r="N227" s="17">
        <f t="shared" si="7"/>
        <v>340.86</v>
      </c>
      <c r="O227" s="18"/>
    </row>
    <row r="228" spans="1:15">
      <c r="A228" s="12">
        <v>1720033475</v>
      </c>
      <c r="B228" s="13" t="s">
        <v>228</v>
      </c>
      <c r="C228" s="14">
        <v>221.18</v>
      </c>
      <c r="D228" s="15">
        <f>VLOOKUP(A228,[3]FINAL!$B$1:$J$399,9,0)</f>
        <v>1.2076</v>
      </c>
      <c r="E228" s="28">
        <f>VLOOKUP(A228,[3]FINAL!$B$1:$K$399,10,0)</f>
        <v>140.47</v>
      </c>
      <c r="F228" s="28">
        <f>VLOOKUP(A228,[3]FINAL!$B$1:$L$399,11,0)</f>
        <v>36.85</v>
      </c>
      <c r="G228" s="28">
        <f>VLOOKUP(A228,[3]FINAL!$B$1:$M$400,12,0)</f>
        <v>8.18</v>
      </c>
      <c r="H228" s="28">
        <f>VLOOKUP(A228,[3]FINAL!$B$1:$N$399,13,0)</f>
        <v>13.68</v>
      </c>
      <c r="I228" s="29"/>
      <c r="J228" s="28">
        <f>VLOOKUP(A228,[3]FINAL!$B$1:$R$399,17,0)</f>
        <v>230.05</v>
      </c>
      <c r="K228" s="14">
        <f t="shared" si="6"/>
        <v>230.05</v>
      </c>
      <c r="L228" s="14"/>
      <c r="M228" s="17">
        <v>95</v>
      </c>
      <c r="N228" s="17">
        <f t="shared" si="7"/>
        <v>325.05</v>
      </c>
      <c r="O228" s="18"/>
    </row>
    <row r="229" spans="1:15">
      <c r="A229" s="12">
        <v>1477641694</v>
      </c>
      <c r="B229" s="13" t="s">
        <v>229</v>
      </c>
      <c r="C229" s="14">
        <v>193.05</v>
      </c>
      <c r="D229" s="15">
        <f>VLOOKUP(A229,[3]FINAL!$B$1:$J$399,9,0)</f>
        <v>0.94889999999999997</v>
      </c>
      <c r="E229" s="28">
        <f>VLOOKUP(A229,[3]FINAL!$B$1:$K$399,10,0)</f>
        <v>118.91</v>
      </c>
      <c r="F229" s="28">
        <f>VLOOKUP(A229,[3]FINAL!$B$1:$L$399,11,0)</f>
        <v>36.85</v>
      </c>
      <c r="G229" s="28">
        <f>VLOOKUP(A229,[3]FINAL!$B$1:$M$400,12,0)</f>
        <v>18.73</v>
      </c>
      <c r="H229" s="28">
        <f>VLOOKUP(A229,[3]FINAL!$B$1:$N$399,13,0)</f>
        <v>0</v>
      </c>
      <c r="I229" s="29"/>
      <c r="J229" s="28">
        <f>VLOOKUP(A229,[3]FINAL!$B$1:$R$399,17,0)</f>
        <v>201.54</v>
      </c>
      <c r="K229" s="14">
        <f t="shared" si="6"/>
        <v>201.54</v>
      </c>
      <c r="L229" s="14"/>
      <c r="M229" s="17">
        <v>95</v>
      </c>
      <c r="N229" s="17">
        <f t="shared" si="7"/>
        <v>296.53999999999996</v>
      </c>
      <c r="O229" s="18"/>
    </row>
    <row r="230" spans="1:15">
      <c r="A230" s="12">
        <v>1790317840</v>
      </c>
      <c r="B230" s="13" t="s">
        <v>230</v>
      </c>
      <c r="C230" s="14">
        <v>242.76</v>
      </c>
      <c r="D230" s="15">
        <f>VLOOKUP(A230,[3]FINAL!$B$1:$J$399,9,0)</f>
        <v>1.3158000000000001</v>
      </c>
      <c r="E230" s="28">
        <f>VLOOKUP(A230,[3]FINAL!$B$1:$K$399,10,0)</f>
        <v>149.02000000000001</v>
      </c>
      <c r="F230" s="28">
        <f>VLOOKUP(A230,[3]FINAL!$B$1:$L$399,11,0)</f>
        <v>36.85</v>
      </c>
      <c r="G230" s="28">
        <f>VLOOKUP(A230,[3]FINAL!$B$1:$M$400,12,0)</f>
        <v>20.05</v>
      </c>
      <c r="H230" s="28">
        <f>VLOOKUP(A230,[3]FINAL!$B$1:$N$399,13,0)</f>
        <v>13.68</v>
      </c>
      <c r="I230" s="29"/>
      <c r="J230" s="28">
        <f>VLOOKUP(A230,[3]FINAL!$B$1:$R$399,17,0)</f>
        <v>253.64</v>
      </c>
      <c r="K230" s="14">
        <f t="shared" si="6"/>
        <v>253.64</v>
      </c>
      <c r="L230" s="14"/>
      <c r="M230" s="17">
        <v>95</v>
      </c>
      <c r="N230" s="17">
        <f t="shared" si="7"/>
        <v>348.64</v>
      </c>
      <c r="O230" s="18"/>
    </row>
    <row r="231" spans="1:15">
      <c r="A231" s="12">
        <v>1336565779</v>
      </c>
      <c r="B231" s="13" t="s">
        <v>231</v>
      </c>
      <c r="C231" s="14">
        <v>231.38</v>
      </c>
      <c r="D231" s="15">
        <f>VLOOKUP(A231,[3]FINAL!$B$1:$J$399,9,0)</f>
        <v>1.1795</v>
      </c>
      <c r="E231" s="28">
        <f>VLOOKUP(A231,[3]FINAL!$B$1:$K$399,10,0)</f>
        <v>136.97999999999999</v>
      </c>
      <c r="F231" s="28">
        <f>VLOOKUP(A231,[3]FINAL!$B$1:$L$399,11,0)</f>
        <v>36.85</v>
      </c>
      <c r="G231" s="28">
        <f>VLOOKUP(A231,[3]FINAL!$B$1:$M$400,12,0)</f>
        <v>13.75</v>
      </c>
      <c r="H231" s="28">
        <f>VLOOKUP(A231,[3]FINAL!$B$1:$N$399,13,0)</f>
        <v>13.68</v>
      </c>
      <c r="I231" s="29"/>
      <c r="J231" s="28">
        <f>VLOOKUP(A231,[3]FINAL!$B$1:$R$399,17,0)</f>
        <v>232.46</v>
      </c>
      <c r="K231" s="14">
        <f t="shared" si="6"/>
        <v>232.46</v>
      </c>
      <c r="L231" s="14"/>
      <c r="M231" s="17">
        <v>95</v>
      </c>
      <c r="N231" s="17">
        <f t="shared" si="7"/>
        <v>327.46000000000004</v>
      </c>
      <c r="O231" s="18"/>
    </row>
    <row r="232" spans="1:15">
      <c r="A232" s="12">
        <v>1649224056</v>
      </c>
      <c r="B232" s="13" t="s">
        <v>232</v>
      </c>
      <c r="C232" s="14">
        <v>224.22</v>
      </c>
      <c r="D232" s="15">
        <f>VLOOKUP(A232,[3]FINAL!$B$1:$J$399,9,0)</f>
        <v>1.1640999999999999</v>
      </c>
      <c r="E232" s="28">
        <f>VLOOKUP(A232,[3]FINAL!$B$1:$K$399,10,0)</f>
        <v>135.35</v>
      </c>
      <c r="F232" s="28">
        <f>VLOOKUP(A232,[3]FINAL!$B$1:$L$399,11,0)</f>
        <v>36.85</v>
      </c>
      <c r="G232" s="28">
        <f>VLOOKUP(A232,[3]FINAL!$B$1:$M$400,12,0)</f>
        <v>8.18</v>
      </c>
      <c r="H232" s="28">
        <f>VLOOKUP(A232,[3]FINAL!$B$1:$N$399,13,0)</f>
        <v>13.68</v>
      </c>
      <c r="I232" s="29"/>
      <c r="J232" s="28">
        <f>VLOOKUP(A232,[3]FINAL!$B$1:$R$399,17,0)</f>
        <v>224.14</v>
      </c>
      <c r="K232" s="14">
        <f t="shared" si="6"/>
        <v>224.22</v>
      </c>
      <c r="L232" s="14"/>
      <c r="M232" s="17">
        <v>95</v>
      </c>
      <c r="N232" s="17">
        <f t="shared" si="7"/>
        <v>319.22000000000003</v>
      </c>
      <c r="O232" s="18"/>
    </row>
    <row r="233" spans="1:15">
      <c r="A233" s="12">
        <v>1831197714</v>
      </c>
      <c r="B233" s="13" t="s">
        <v>233</v>
      </c>
      <c r="C233" s="14">
        <v>241.97</v>
      </c>
      <c r="D233" s="15">
        <f>VLOOKUP(A233,[3]FINAL!$B$1:$J$399,9,0)</f>
        <v>1.2602</v>
      </c>
      <c r="E233" s="28">
        <f>VLOOKUP(A233,[3]FINAL!$B$1:$K$399,10,0)</f>
        <v>143.81</v>
      </c>
      <c r="F233" s="28">
        <f>VLOOKUP(A233,[3]FINAL!$B$1:$L$399,11,0)</f>
        <v>36.85</v>
      </c>
      <c r="G233" s="28">
        <f>VLOOKUP(A233,[3]FINAL!$B$1:$M$400,12,0)</f>
        <v>15.35</v>
      </c>
      <c r="H233" s="28">
        <f>VLOOKUP(A233,[3]FINAL!$B$1:$N$399,13,0)</f>
        <v>13.68</v>
      </c>
      <c r="I233" s="29"/>
      <c r="J233" s="28">
        <f>VLOOKUP(A233,[3]FINAL!$B$1:$R$399,17,0)</f>
        <v>242.19</v>
      </c>
      <c r="K233" s="14">
        <f t="shared" si="6"/>
        <v>242.19</v>
      </c>
      <c r="L233" s="14"/>
      <c r="M233" s="17">
        <v>95</v>
      </c>
      <c r="N233" s="17">
        <f t="shared" si="7"/>
        <v>337.19</v>
      </c>
      <c r="O233" s="18"/>
    </row>
    <row r="234" spans="1:15">
      <c r="A234" s="12">
        <v>1952396509</v>
      </c>
      <c r="B234" s="13" t="s">
        <v>234</v>
      </c>
      <c r="C234" s="14">
        <v>229.3</v>
      </c>
      <c r="D234" s="15">
        <f>VLOOKUP(A234,[3]FINAL!$B$1:$J$399,9,0)</f>
        <v>1.2172000000000001</v>
      </c>
      <c r="E234" s="28">
        <f>VLOOKUP(A234,[3]FINAL!$B$1:$K$399,10,0)</f>
        <v>140.49</v>
      </c>
      <c r="F234" s="28">
        <f>VLOOKUP(A234,[3]FINAL!$B$1:$L$399,11,0)</f>
        <v>36.85</v>
      </c>
      <c r="G234" s="28">
        <f>VLOOKUP(A234,[3]FINAL!$B$1:$M$400,12,0)</f>
        <v>8.0299999999999994</v>
      </c>
      <c r="H234" s="28">
        <f>VLOOKUP(A234,[3]FINAL!$B$1:$N$399,13,0)</f>
        <v>13.68</v>
      </c>
      <c r="I234" s="29"/>
      <c r="J234" s="28">
        <f>VLOOKUP(A234,[3]FINAL!$B$1:$R$399,17,0)</f>
        <v>229.9</v>
      </c>
      <c r="K234" s="14">
        <f t="shared" si="6"/>
        <v>229.9</v>
      </c>
      <c r="L234" s="14"/>
      <c r="M234" s="17">
        <v>95</v>
      </c>
      <c r="N234" s="17">
        <f t="shared" si="7"/>
        <v>324.89999999999998</v>
      </c>
      <c r="O234" s="18"/>
    </row>
    <row r="235" spans="1:15">
      <c r="A235" s="12">
        <v>1396754875</v>
      </c>
      <c r="B235" s="13" t="s">
        <v>235</v>
      </c>
      <c r="C235" s="14">
        <v>243.9</v>
      </c>
      <c r="D235" s="15">
        <f>VLOOKUP(A235,[3]FINAL!$B$1:$J$399,9,0)</f>
        <v>1.1595</v>
      </c>
      <c r="E235" s="28">
        <f>VLOOKUP(A235,[3]FINAL!$B$1:$K$399,10,0)</f>
        <v>137.5</v>
      </c>
      <c r="F235" s="28">
        <f>VLOOKUP(A235,[3]FINAL!$B$1:$L$399,11,0)</f>
        <v>36.85</v>
      </c>
      <c r="G235" s="28">
        <f>VLOOKUP(A235,[3]FINAL!$B$1:$M$400,12,0)</f>
        <v>22.4</v>
      </c>
      <c r="H235" s="28">
        <f>VLOOKUP(A235,[3]FINAL!$B$1:$N$399,13,0)</f>
        <v>13.68</v>
      </c>
      <c r="I235" s="29"/>
      <c r="J235" s="28">
        <f>VLOOKUP(A235,[3]FINAL!$B$1:$R$399,17,0)</f>
        <v>243.05</v>
      </c>
      <c r="K235" s="14">
        <f t="shared" si="6"/>
        <v>243.9</v>
      </c>
      <c r="L235" s="14"/>
      <c r="M235" s="17">
        <v>95</v>
      </c>
      <c r="N235" s="17">
        <f t="shared" si="7"/>
        <v>338.9</v>
      </c>
      <c r="O235" s="18"/>
    </row>
    <row r="236" spans="1:15">
      <c r="A236" s="12">
        <v>1952486771</v>
      </c>
      <c r="B236" s="13" t="s">
        <v>236</v>
      </c>
      <c r="C236" s="14">
        <v>248.86</v>
      </c>
      <c r="D236" s="15">
        <f>VLOOKUP(A236,[3]FINAL!$B$1:$J$399,9,0)</f>
        <v>1.3231999999999999</v>
      </c>
      <c r="E236" s="28">
        <f>VLOOKUP(A236,[3]FINAL!$B$1:$K$399,10,0)</f>
        <v>148.37</v>
      </c>
      <c r="F236" s="28">
        <f>VLOOKUP(A236,[3]FINAL!$B$1:$L$399,11,0)</f>
        <v>36.85</v>
      </c>
      <c r="G236" s="28">
        <f>VLOOKUP(A236,[3]FINAL!$B$1:$M$400,12,0)</f>
        <v>29.61</v>
      </c>
      <c r="H236" s="28">
        <f>VLOOKUP(A236,[3]FINAL!$B$1:$N$399,13,0)</f>
        <v>13.68</v>
      </c>
      <c r="I236" s="29"/>
      <c r="J236" s="28">
        <f>VLOOKUP(A236,[3]FINAL!$B$1:$R$399,17,0)</f>
        <v>263.93</v>
      </c>
      <c r="K236" s="14">
        <f t="shared" si="6"/>
        <v>263.93</v>
      </c>
      <c r="L236" s="14"/>
      <c r="M236" s="17">
        <v>95</v>
      </c>
      <c r="N236" s="17">
        <f t="shared" si="7"/>
        <v>358.93</v>
      </c>
      <c r="O236" s="18"/>
    </row>
    <row r="237" spans="1:15">
      <c r="A237" s="12">
        <v>1396771515</v>
      </c>
      <c r="B237" s="13" t="s">
        <v>237</v>
      </c>
      <c r="C237" s="14">
        <v>232.79</v>
      </c>
      <c r="D237" s="15">
        <f>VLOOKUP(A237,[3]FINAL!$B$1:$J$399,9,0)</f>
        <v>1.2262999999999999</v>
      </c>
      <c r="E237" s="28">
        <f>VLOOKUP(A237,[3]FINAL!$B$1:$K$399,10,0)</f>
        <v>139.84</v>
      </c>
      <c r="F237" s="28">
        <f>VLOOKUP(A237,[3]FINAL!$B$1:$L$399,11,0)</f>
        <v>36.85</v>
      </c>
      <c r="G237" s="28">
        <f>VLOOKUP(A237,[3]FINAL!$B$1:$M$400,12,0)</f>
        <v>30.6</v>
      </c>
      <c r="H237" s="28">
        <f>VLOOKUP(A237,[3]FINAL!$B$1:$N$399,13,0)</f>
        <v>13.68</v>
      </c>
      <c r="I237" s="29"/>
      <c r="J237" s="28">
        <f>VLOOKUP(A237,[3]FINAL!$B$1:$R$399,17,0)</f>
        <v>255.22</v>
      </c>
      <c r="K237" s="14">
        <f t="shared" si="6"/>
        <v>255.22</v>
      </c>
      <c r="L237" s="14"/>
      <c r="M237" s="17">
        <v>95</v>
      </c>
      <c r="N237" s="17">
        <f t="shared" si="7"/>
        <v>350.22</v>
      </c>
      <c r="O237" s="18"/>
    </row>
    <row r="238" spans="1:15">
      <c r="A238" s="12">
        <v>1932107547</v>
      </c>
      <c r="B238" s="13" t="s">
        <v>238</v>
      </c>
      <c r="C238" s="14">
        <v>228.67</v>
      </c>
      <c r="D238" s="15">
        <f>VLOOKUP(A238,[3]FINAL!$B$1:$J$399,9,0)</f>
        <v>1.0869</v>
      </c>
      <c r="E238" s="28">
        <f>VLOOKUP(A238,[3]FINAL!$B$1:$K$399,10,0)</f>
        <v>130.44999999999999</v>
      </c>
      <c r="F238" s="28">
        <f>VLOOKUP(A238,[3]FINAL!$B$1:$L$399,11,0)</f>
        <v>36.85</v>
      </c>
      <c r="G238" s="28">
        <f>VLOOKUP(A238,[3]FINAL!$B$1:$M$400,12,0)</f>
        <v>14.98</v>
      </c>
      <c r="H238" s="28">
        <f>VLOOKUP(A238,[3]FINAL!$B$1:$N$399,13,0)</f>
        <v>13.68</v>
      </c>
      <c r="I238" s="29"/>
      <c r="J238" s="28">
        <f>VLOOKUP(A238,[3]FINAL!$B$1:$R$399,17,0)</f>
        <v>226.33</v>
      </c>
      <c r="K238" s="14">
        <f t="shared" si="6"/>
        <v>228.67</v>
      </c>
      <c r="L238" s="14"/>
      <c r="M238" s="17">
        <v>95</v>
      </c>
      <c r="N238" s="17">
        <f t="shared" si="7"/>
        <v>323.66999999999996</v>
      </c>
      <c r="O238" s="18"/>
    </row>
    <row r="239" spans="1:15">
      <c r="A239" s="12">
        <v>1013951896</v>
      </c>
      <c r="B239" s="13" t="s">
        <v>239</v>
      </c>
      <c r="C239" s="14">
        <v>216.31</v>
      </c>
      <c r="D239" s="15">
        <f>VLOOKUP(A239,[3]FINAL!$B$1:$J$399,9,0)</f>
        <v>1.0714999999999999</v>
      </c>
      <c r="E239" s="28">
        <f>VLOOKUP(A239,[3]FINAL!$B$1:$K$399,10,0)</f>
        <v>127.64</v>
      </c>
      <c r="F239" s="28">
        <f>VLOOKUP(A239,[3]FINAL!$B$1:$L$399,11,0)</f>
        <v>36.85</v>
      </c>
      <c r="G239" s="28">
        <f>VLOOKUP(A239,[3]FINAL!$B$1:$M$400,12,0)</f>
        <v>11.86</v>
      </c>
      <c r="H239" s="28">
        <f>VLOOKUP(A239,[3]FINAL!$B$1:$N$399,13,0)</f>
        <v>13.68</v>
      </c>
      <c r="I239" s="29"/>
      <c r="J239" s="28">
        <f>VLOOKUP(A239,[3]FINAL!$B$1:$R$399,17,0)</f>
        <v>219.48</v>
      </c>
      <c r="K239" s="14">
        <f t="shared" si="6"/>
        <v>219.48</v>
      </c>
      <c r="L239" s="14"/>
      <c r="M239" s="17">
        <v>95</v>
      </c>
      <c r="N239" s="17">
        <f t="shared" si="7"/>
        <v>314.48</v>
      </c>
      <c r="O239" s="18"/>
    </row>
    <row r="240" spans="1:15">
      <c r="A240" s="12">
        <v>1477146959</v>
      </c>
      <c r="B240" s="13" t="s">
        <v>240</v>
      </c>
      <c r="C240" s="14">
        <v>238.16</v>
      </c>
      <c r="D240" s="15">
        <f>VLOOKUP(A240,[3]FINAL!$B$1:$J$399,9,0)</f>
        <v>1.3121</v>
      </c>
      <c r="E240" s="28">
        <f>VLOOKUP(A240,[3]FINAL!$B$1:$K$399,10,0)</f>
        <v>147.19</v>
      </c>
      <c r="F240" s="28">
        <f>VLOOKUP(A240,[3]FINAL!$B$1:$L$399,11,0)</f>
        <v>36.85</v>
      </c>
      <c r="G240" s="28">
        <f>VLOOKUP(A240,[3]FINAL!$B$1:$M$400,12,0)</f>
        <v>13.52</v>
      </c>
      <c r="H240" s="28">
        <f>VLOOKUP(A240,[3]FINAL!$B$1:$N$399,13,0)</f>
        <v>13.68</v>
      </c>
      <c r="I240" s="29"/>
      <c r="J240" s="28">
        <f>VLOOKUP(A240,[3]FINAL!$B$1:$R$399,17,0)</f>
        <v>243.98</v>
      </c>
      <c r="K240" s="14">
        <f t="shared" si="6"/>
        <v>243.98</v>
      </c>
      <c r="L240" s="14"/>
      <c r="M240" s="17">
        <v>95</v>
      </c>
      <c r="N240" s="17">
        <f t="shared" si="7"/>
        <v>338.98</v>
      </c>
      <c r="O240" s="18"/>
    </row>
    <row r="241" spans="1:15">
      <c r="A241" s="12">
        <v>1093754459</v>
      </c>
      <c r="B241" s="13" t="s">
        <v>241</v>
      </c>
      <c r="C241" s="14">
        <v>240.94</v>
      </c>
      <c r="D241" s="15">
        <f>VLOOKUP(A241,[3]FINAL!$B$1:$J$399,9,0)</f>
        <v>1.3106</v>
      </c>
      <c r="E241" s="28">
        <f>VLOOKUP(A241,[3]FINAL!$B$1:$K$399,10,0)</f>
        <v>147.04</v>
      </c>
      <c r="F241" s="28">
        <f>VLOOKUP(A241,[3]FINAL!$B$1:$L$399,11,0)</f>
        <v>36.85</v>
      </c>
      <c r="G241" s="28">
        <f>VLOOKUP(A241,[3]FINAL!$B$1:$M$400,12,0)</f>
        <v>14.32</v>
      </c>
      <c r="H241" s="28">
        <f>VLOOKUP(A241,[3]FINAL!$B$1:$N$399,13,0)</f>
        <v>13.68</v>
      </c>
      <c r="I241" s="29"/>
      <c r="J241" s="28">
        <f>VLOOKUP(A241,[3]FINAL!$B$1:$R$399,17,0)</f>
        <v>244.73</v>
      </c>
      <c r="K241" s="14">
        <f t="shared" si="6"/>
        <v>244.73</v>
      </c>
      <c r="L241" s="14"/>
      <c r="M241" s="17">
        <v>95</v>
      </c>
      <c r="N241" s="17">
        <f t="shared" si="7"/>
        <v>339.73</v>
      </c>
      <c r="O241" s="18"/>
    </row>
    <row r="242" spans="1:15">
      <c r="A242" s="12">
        <v>1861521635</v>
      </c>
      <c r="B242" s="16" t="s">
        <v>242</v>
      </c>
      <c r="C242" s="14">
        <v>251.06</v>
      </c>
      <c r="D242" s="15">
        <f>VLOOKUP(A242,[3]FINAL!$B$1:$J$399,9,0)</f>
        <v>1.4263999999999999</v>
      </c>
      <c r="E242" s="28">
        <f>VLOOKUP(A242,[3]FINAL!$B$1:$K$399,10,0)</f>
        <v>155.76</v>
      </c>
      <c r="F242" s="28">
        <f>VLOOKUP(A242,[3]FINAL!$B$1:$L$399,11,0)</f>
        <v>36.85</v>
      </c>
      <c r="G242" s="28">
        <f>VLOOKUP(A242,[3]FINAL!$B$1:$M$400,12,0)</f>
        <v>18.82</v>
      </c>
      <c r="H242" s="28">
        <f>VLOOKUP(A242,[3]FINAL!$B$1:$N$399,13,0)</f>
        <v>13.68</v>
      </c>
      <c r="I242" s="29"/>
      <c r="J242" s="28">
        <f>VLOOKUP(A242,[3]FINAL!$B$1:$R$399,17,0)</f>
        <v>260</v>
      </c>
      <c r="K242" s="14">
        <f t="shared" si="6"/>
        <v>260</v>
      </c>
      <c r="L242" s="14"/>
      <c r="M242" s="17">
        <v>95</v>
      </c>
      <c r="N242" s="17">
        <f t="shared" si="7"/>
        <v>355</v>
      </c>
      <c r="O242" s="18"/>
    </row>
    <row r="243" spans="1:15">
      <c r="A243" s="12">
        <v>1558391250</v>
      </c>
      <c r="B243" s="13" t="s">
        <v>243</v>
      </c>
      <c r="C243" s="14">
        <v>218.14</v>
      </c>
      <c r="D243" s="15">
        <f>VLOOKUP(A243,[3]FINAL!$B$1:$J$399,9,0)</f>
        <v>1.1154999999999999</v>
      </c>
      <c r="E243" s="28">
        <f>VLOOKUP(A243,[3]FINAL!$B$1:$K$399,10,0)</f>
        <v>131.22</v>
      </c>
      <c r="F243" s="28">
        <f>VLOOKUP(A243,[3]FINAL!$B$1:$L$399,11,0)</f>
        <v>36.85</v>
      </c>
      <c r="G243" s="28">
        <f>VLOOKUP(A243,[3]FINAL!$B$1:$M$400,12,0)</f>
        <v>13.85</v>
      </c>
      <c r="H243" s="28">
        <f>VLOOKUP(A243,[3]FINAL!$B$1:$N$399,13,0)</f>
        <v>13.68</v>
      </c>
      <c r="I243" s="29"/>
      <c r="J243" s="28">
        <f>VLOOKUP(A243,[3]FINAL!$B$1:$R$399,17,0)</f>
        <v>225.92</v>
      </c>
      <c r="K243" s="14">
        <f t="shared" si="6"/>
        <v>225.92</v>
      </c>
      <c r="L243" s="14"/>
      <c r="M243" s="17">
        <v>95</v>
      </c>
      <c r="N243" s="17">
        <f t="shared" si="7"/>
        <v>320.91999999999996</v>
      </c>
      <c r="O243" s="18"/>
    </row>
    <row r="244" spans="1:15">
      <c r="A244" s="12">
        <v>1033611959</v>
      </c>
      <c r="B244" s="16" t="s">
        <v>244</v>
      </c>
      <c r="C244" s="14">
        <v>234.48</v>
      </c>
      <c r="D244" s="15">
        <f>VLOOKUP(A244,[3]FINAL!$B$1:$J$399,9,0)</f>
        <v>1.2053</v>
      </c>
      <c r="E244" s="28">
        <f>VLOOKUP(A244,[3]FINAL!$B$1:$K$399,10,0)</f>
        <v>139.25</v>
      </c>
      <c r="F244" s="28">
        <f>VLOOKUP(A244,[3]FINAL!$B$1:$L$399,11,0)</f>
        <v>36.85</v>
      </c>
      <c r="G244" s="28">
        <f>VLOOKUP(A244,[3]FINAL!$B$1:$M$400,12,0)</f>
        <v>23.77</v>
      </c>
      <c r="H244" s="28">
        <f>VLOOKUP(A244,[3]FINAL!$B$1:$N$399,13,0)</f>
        <v>13.68</v>
      </c>
      <c r="I244" s="29"/>
      <c r="J244" s="28">
        <f>VLOOKUP(A244,[3]FINAL!$B$1:$R$399,17,0)</f>
        <v>246.65</v>
      </c>
      <c r="K244" s="14">
        <f t="shared" si="6"/>
        <v>246.65</v>
      </c>
      <c r="L244" s="14"/>
      <c r="M244" s="17">
        <v>95</v>
      </c>
      <c r="N244" s="17">
        <f t="shared" si="7"/>
        <v>341.65</v>
      </c>
      <c r="O244" s="18"/>
    </row>
    <row r="245" spans="1:15">
      <c r="A245" s="12">
        <v>1962832899</v>
      </c>
      <c r="B245" s="16" t="s">
        <v>245</v>
      </c>
      <c r="C245" s="14">
        <v>241.49</v>
      </c>
      <c r="D245" s="15">
        <f>VLOOKUP(A245,[3]FINAL!$B$1:$J$399,9,0)</f>
        <v>1.2262</v>
      </c>
      <c r="E245" s="28">
        <f>VLOOKUP(A245,[3]FINAL!$B$1:$K$399,10,0)</f>
        <v>140.81</v>
      </c>
      <c r="F245" s="28">
        <f>VLOOKUP(A245,[3]FINAL!$B$1:$L$399,11,0)</f>
        <v>36.85</v>
      </c>
      <c r="G245" s="28">
        <f>VLOOKUP(A245,[3]FINAL!$B$1:$M$400,12,0)</f>
        <v>33.299999999999997</v>
      </c>
      <c r="H245" s="28">
        <f>VLOOKUP(A245,[3]FINAL!$B$1:$N$399,13,0)</f>
        <v>13.68</v>
      </c>
      <c r="I245" s="29"/>
      <c r="J245" s="28">
        <f>VLOOKUP(A245,[3]FINAL!$B$1:$R$399,17,0)</f>
        <v>259.45</v>
      </c>
      <c r="K245" s="14">
        <f t="shared" si="6"/>
        <v>259.45</v>
      </c>
      <c r="L245" s="14"/>
      <c r="M245" s="17">
        <v>95</v>
      </c>
      <c r="N245" s="17">
        <f t="shared" si="7"/>
        <v>354.45</v>
      </c>
      <c r="O245" s="18"/>
    </row>
    <row r="246" spans="1:15">
      <c r="A246" s="12">
        <v>1336612530</v>
      </c>
      <c r="B246" s="13" t="s">
        <v>246</v>
      </c>
      <c r="C246" s="14">
        <v>251.18</v>
      </c>
      <c r="D246" s="15">
        <f>VLOOKUP(A246,[3]FINAL!$B$1:$J$399,9,0)</f>
        <v>1.4402999999999999</v>
      </c>
      <c r="E246" s="28">
        <f>VLOOKUP(A246,[3]FINAL!$B$1:$K$399,10,0)</f>
        <v>154.83000000000001</v>
      </c>
      <c r="F246" s="28">
        <f>VLOOKUP(A246,[3]FINAL!$B$1:$L$399,11,0)</f>
        <v>36.85</v>
      </c>
      <c r="G246" s="28">
        <f>VLOOKUP(A246,[3]FINAL!$B$1:$M$400,12,0)</f>
        <v>28.26</v>
      </c>
      <c r="H246" s="28">
        <f>VLOOKUP(A246,[3]FINAL!$B$1:$N$399,13,0)</f>
        <v>13.68</v>
      </c>
      <c r="I246" s="29"/>
      <c r="J246" s="28">
        <f>VLOOKUP(A246,[3]FINAL!$B$1:$R$399,17,0)</f>
        <v>269.83</v>
      </c>
      <c r="K246" s="14">
        <f t="shared" si="6"/>
        <v>269.83</v>
      </c>
      <c r="L246" s="14"/>
      <c r="M246" s="17">
        <v>95</v>
      </c>
      <c r="N246" s="17">
        <f t="shared" si="7"/>
        <v>364.83</v>
      </c>
      <c r="O246" s="18"/>
    </row>
    <row r="247" spans="1:15">
      <c r="A247" s="12">
        <v>1427248905</v>
      </c>
      <c r="B247" s="13" t="s">
        <v>247</v>
      </c>
      <c r="C247" s="14">
        <v>243.65</v>
      </c>
      <c r="D247" s="15">
        <f>VLOOKUP(A247,[3]FINAL!$B$1:$J$399,9,0)</f>
        <v>1.3253999999999999</v>
      </c>
      <c r="E247" s="28">
        <f>VLOOKUP(A247,[3]FINAL!$B$1:$K$399,10,0)</f>
        <v>148.91999999999999</v>
      </c>
      <c r="F247" s="28">
        <f>VLOOKUP(A247,[3]FINAL!$B$1:$L$399,11,0)</f>
        <v>36.85</v>
      </c>
      <c r="G247" s="28">
        <f>VLOOKUP(A247,[3]FINAL!$B$1:$M$400,12,0)</f>
        <v>22.43</v>
      </c>
      <c r="H247" s="28">
        <f>VLOOKUP(A247,[3]FINAL!$B$1:$N$399,13,0)</f>
        <v>13.68</v>
      </c>
      <c r="I247" s="29"/>
      <c r="J247" s="28">
        <f>VLOOKUP(A247,[3]FINAL!$B$1:$R$399,17,0)</f>
        <v>256.27</v>
      </c>
      <c r="K247" s="14">
        <f t="shared" si="6"/>
        <v>256.27</v>
      </c>
      <c r="L247" s="14"/>
      <c r="M247" s="17">
        <v>95</v>
      </c>
      <c r="N247" s="17">
        <f t="shared" si="7"/>
        <v>351.27</v>
      </c>
      <c r="O247" s="18"/>
    </row>
    <row r="248" spans="1:15">
      <c r="A248" s="12">
        <v>1609976901</v>
      </c>
      <c r="B248" s="13" t="s">
        <v>248</v>
      </c>
      <c r="C248" s="14">
        <v>241.44</v>
      </c>
      <c r="D248" s="15">
        <f>VLOOKUP(A248,[3]FINAL!$B$1:$J$399,9,0)</f>
        <v>1.3015000000000001</v>
      </c>
      <c r="E248" s="28">
        <f>VLOOKUP(A248,[3]FINAL!$B$1:$K$399,10,0)</f>
        <v>143.28</v>
      </c>
      <c r="F248" s="28">
        <f>VLOOKUP(A248,[3]FINAL!$B$1:$L$399,11,0)</f>
        <v>36.85</v>
      </c>
      <c r="G248" s="28">
        <f>VLOOKUP(A248,[3]FINAL!$B$1:$M$400,12,0)</f>
        <v>25.19</v>
      </c>
      <c r="H248" s="28">
        <f>VLOOKUP(A248,[3]FINAL!$B$1:$N$399,13,0)</f>
        <v>13.68</v>
      </c>
      <c r="I248" s="29"/>
      <c r="J248" s="28">
        <f>VLOOKUP(A248,[3]FINAL!$B$1:$R$399,17,0)</f>
        <v>252.95</v>
      </c>
      <c r="K248" s="14">
        <f t="shared" si="6"/>
        <v>252.95</v>
      </c>
      <c r="L248" s="14"/>
      <c r="M248" s="17">
        <v>95</v>
      </c>
      <c r="N248" s="17">
        <f t="shared" si="7"/>
        <v>347.95</v>
      </c>
      <c r="O248" s="18"/>
    </row>
    <row r="249" spans="1:15">
      <c r="A249" s="12">
        <v>1235239567</v>
      </c>
      <c r="B249" s="13" t="s">
        <v>249</v>
      </c>
      <c r="C249" s="14">
        <v>233.01</v>
      </c>
      <c r="D249" s="15">
        <f>VLOOKUP(A249,[3]FINAL!$B$1:$J$399,9,0)</f>
        <v>1.3469</v>
      </c>
      <c r="E249" s="28">
        <f>VLOOKUP(A249,[3]FINAL!$B$1:$K$399,10,0)</f>
        <v>149.49</v>
      </c>
      <c r="F249" s="28">
        <f>VLOOKUP(A249,[3]FINAL!$B$1:$L$399,11,0)</f>
        <v>36.85</v>
      </c>
      <c r="G249" s="28">
        <f>VLOOKUP(A249,[3]FINAL!$B$1:$M$400,12,0)</f>
        <v>8.2100000000000009</v>
      </c>
      <c r="H249" s="28">
        <f>VLOOKUP(A249,[3]FINAL!$B$1:$N$399,13,0)</f>
        <v>13.68</v>
      </c>
      <c r="I249" s="29"/>
      <c r="J249" s="28">
        <f>VLOOKUP(A249,[3]FINAL!$B$1:$R$399,17,0)</f>
        <v>240.51</v>
      </c>
      <c r="K249" s="14">
        <f t="shared" si="6"/>
        <v>240.51</v>
      </c>
      <c r="L249" s="14"/>
      <c r="M249" s="17">
        <v>95</v>
      </c>
      <c r="N249" s="17">
        <f t="shared" si="7"/>
        <v>335.51</v>
      </c>
      <c r="O249" s="18"/>
    </row>
    <row r="250" spans="1:15">
      <c r="A250" s="12">
        <v>1841390002</v>
      </c>
      <c r="B250" s="13" t="s">
        <v>250</v>
      </c>
      <c r="C250" s="14">
        <v>249.49</v>
      </c>
      <c r="D250" s="15">
        <f>VLOOKUP(A250,[3]FINAL!$B$1:$J$399,9,0)</f>
        <v>1.3019000000000001</v>
      </c>
      <c r="E250" s="28">
        <f>VLOOKUP(A250,[3]FINAL!$B$1:$K$399,10,0)</f>
        <v>148.38999999999999</v>
      </c>
      <c r="F250" s="28">
        <f>VLOOKUP(A250,[3]FINAL!$B$1:$L$399,11,0)</f>
        <v>36.85</v>
      </c>
      <c r="G250" s="28">
        <f>VLOOKUP(A250,[3]FINAL!$B$1:$M$400,12,0)</f>
        <v>11.67</v>
      </c>
      <c r="H250" s="28">
        <f>VLOOKUP(A250,[3]FINAL!$B$1:$N$399,13,0)</f>
        <v>13.68</v>
      </c>
      <c r="I250" s="29"/>
      <c r="J250" s="28">
        <f>VLOOKUP(A250,[3]FINAL!$B$1:$R$399,17,0)</f>
        <v>243.23</v>
      </c>
      <c r="K250" s="14">
        <f t="shared" si="6"/>
        <v>249.49</v>
      </c>
      <c r="L250" s="14"/>
      <c r="M250" s="17">
        <v>95</v>
      </c>
      <c r="N250" s="17">
        <f t="shared" si="7"/>
        <v>344.49</v>
      </c>
      <c r="O250" s="18"/>
    </row>
    <row r="251" spans="1:15">
      <c r="A251" s="12">
        <v>1194825448</v>
      </c>
      <c r="B251" s="13" t="s">
        <v>251</v>
      </c>
      <c r="C251" s="14">
        <v>238.2</v>
      </c>
      <c r="D251" s="15">
        <f>VLOOKUP(A251,[3]FINAL!$B$1:$J$399,9,0)</f>
        <v>1.3627</v>
      </c>
      <c r="E251" s="28">
        <f>VLOOKUP(A251,[3]FINAL!$B$1:$K$399,10,0)</f>
        <v>150.24</v>
      </c>
      <c r="F251" s="28">
        <f>VLOOKUP(A251,[3]FINAL!$B$1:$L$399,11,0)</f>
        <v>36.85</v>
      </c>
      <c r="G251" s="28">
        <f>VLOOKUP(A251,[3]FINAL!$B$1:$M$400,12,0)</f>
        <v>7.98</v>
      </c>
      <c r="H251" s="28">
        <f>VLOOKUP(A251,[3]FINAL!$B$1:$N$399,13,0)</f>
        <v>13.68</v>
      </c>
      <c r="I251" s="29"/>
      <c r="J251" s="28">
        <f>VLOOKUP(A251,[3]FINAL!$B$1:$R$399,17,0)</f>
        <v>241.11</v>
      </c>
      <c r="K251" s="14">
        <f t="shared" si="6"/>
        <v>241.11</v>
      </c>
      <c r="L251" s="14"/>
      <c r="M251" s="17">
        <v>95</v>
      </c>
      <c r="N251" s="17">
        <f t="shared" si="7"/>
        <v>336.11</v>
      </c>
      <c r="O251" s="18"/>
    </row>
    <row r="252" spans="1:15">
      <c r="A252" s="12">
        <v>1275823155</v>
      </c>
      <c r="B252" s="13" t="s">
        <v>252</v>
      </c>
      <c r="C252" s="14">
        <v>248.73</v>
      </c>
      <c r="D252" s="15">
        <f>VLOOKUP(A252,[3]FINAL!$B$1:$J$399,9,0)</f>
        <v>1.3104</v>
      </c>
      <c r="E252" s="28">
        <f>VLOOKUP(A252,[3]FINAL!$B$1:$K$399,10,0)</f>
        <v>146.56</v>
      </c>
      <c r="F252" s="28">
        <f>VLOOKUP(A252,[3]FINAL!$B$1:$L$399,11,0)</f>
        <v>36.85</v>
      </c>
      <c r="G252" s="28">
        <f>VLOOKUP(A252,[3]FINAL!$B$1:$M$400,12,0)</f>
        <v>23.6</v>
      </c>
      <c r="H252" s="28">
        <f>VLOOKUP(A252,[3]FINAL!$B$1:$N$399,13,0)</f>
        <v>13.68</v>
      </c>
      <c r="I252" s="29"/>
      <c r="J252" s="28">
        <f>VLOOKUP(A252,[3]FINAL!$B$1:$R$399,17,0)</f>
        <v>254.9</v>
      </c>
      <c r="K252" s="14">
        <f t="shared" si="6"/>
        <v>254.9</v>
      </c>
      <c r="L252" s="14"/>
      <c r="M252" s="17">
        <v>95</v>
      </c>
      <c r="N252" s="17">
        <f t="shared" si="7"/>
        <v>349.9</v>
      </c>
      <c r="O252" s="18"/>
    </row>
    <row r="253" spans="1:15">
      <c r="A253" s="12">
        <v>1265816185</v>
      </c>
      <c r="B253" s="13" t="s">
        <v>253</v>
      </c>
      <c r="C253" s="14">
        <v>243.52</v>
      </c>
      <c r="D253" s="15">
        <f>VLOOKUP(A253,[3]FINAL!$B$1:$J$399,9,0)</f>
        <v>1.3333999999999999</v>
      </c>
      <c r="E253" s="28">
        <f>VLOOKUP(A253,[3]FINAL!$B$1:$K$399,10,0)</f>
        <v>150.09</v>
      </c>
      <c r="F253" s="28">
        <f>VLOOKUP(A253,[3]FINAL!$B$1:$L$399,11,0)</f>
        <v>36.85</v>
      </c>
      <c r="G253" s="28">
        <f>VLOOKUP(A253,[3]FINAL!$B$1:$M$400,12,0)</f>
        <v>13.8</v>
      </c>
      <c r="H253" s="28">
        <f>VLOOKUP(A253,[3]FINAL!$B$1:$N$399,13,0)</f>
        <v>13.68</v>
      </c>
      <c r="I253" s="29"/>
      <c r="J253" s="28">
        <f>VLOOKUP(A253,[3]FINAL!$B$1:$R$399,17,0)</f>
        <v>247.66</v>
      </c>
      <c r="K253" s="14">
        <f t="shared" si="6"/>
        <v>247.66</v>
      </c>
      <c r="L253" s="14"/>
      <c r="M253" s="17">
        <v>95</v>
      </c>
      <c r="N253" s="17">
        <f t="shared" si="7"/>
        <v>342.65999999999997</v>
      </c>
      <c r="O253" s="18"/>
    </row>
    <row r="254" spans="1:15">
      <c r="A254" s="12">
        <v>1326519844</v>
      </c>
      <c r="B254" s="16" t="s">
        <v>254</v>
      </c>
      <c r="C254" s="14">
        <v>241.73</v>
      </c>
      <c r="D254" s="15">
        <f>VLOOKUP(A254,[3]FINAL!$B$1:$J$399,9,0)</f>
        <v>1.329</v>
      </c>
      <c r="E254" s="28">
        <f>VLOOKUP(A254,[3]FINAL!$B$1:$K$399,10,0)</f>
        <v>148.47999999999999</v>
      </c>
      <c r="F254" s="28">
        <f>VLOOKUP(A254,[3]FINAL!$B$1:$L$399,11,0)</f>
        <v>36.85</v>
      </c>
      <c r="G254" s="28">
        <f>VLOOKUP(A254,[3]FINAL!$B$1:$M$400,12,0)</f>
        <v>23.4</v>
      </c>
      <c r="H254" s="28">
        <f>VLOOKUP(A254,[3]FINAL!$B$1:$N$399,13,0)</f>
        <v>13.68</v>
      </c>
      <c r="I254" s="29"/>
      <c r="J254" s="28">
        <f>VLOOKUP(A254,[3]FINAL!$B$1:$R$399,17,0)</f>
        <v>256.89999999999998</v>
      </c>
      <c r="K254" s="14">
        <f t="shared" si="6"/>
        <v>256.89999999999998</v>
      </c>
      <c r="L254" s="14"/>
      <c r="M254" s="17">
        <v>95</v>
      </c>
      <c r="N254" s="17">
        <f t="shared" si="7"/>
        <v>351.9</v>
      </c>
      <c r="O254" s="18"/>
    </row>
    <row r="255" spans="1:15">
      <c r="A255" s="12">
        <v>1396202024</v>
      </c>
      <c r="B255" s="13" t="s">
        <v>255</v>
      </c>
      <c r="C255" s="14">
        <v>246.63</v>
      </c>
      <c r="D255" s="15">
        <f>VLOOKUP(A255,[3]FINAL!$B$1:$J$399,9,0)</f>
        <v>1.3351999999999999</v>
      </c>
      <c r="E255" s="28">
        <f>VLOOKUP(A255,[3]FINAL!$B$1:$K$399,10,0)</f>
        <v>148.1</v>
      </c>
      <c r="F255" s="28">
        <f>VLOOKUP(A255,[3]FINAL!$B$1:$L$399,11,0)</f>
        <v>36.85</v>
      </c>
      <c r="G255" s="28">
        <f>VLOOKUP(A255,[3]FINAL!$B$1:$M$400,12,0)</f>
        <v>17.53</v>
      </c>
      <c r="H255" s="28">
        <f>VLOOKUP(A255,[3]FINAL!$B$1:$N$399,13,0)</f>
        <v>13.68</v>
      </c>
      <c r="I255" s="29"/>
      <c r="J255" s="28">
        <f>VLOOKUP(A255,[3]FINAL!$B$1:$R$399,17,0)</f>
        <v>249.66</v>
      </c>
      <c r="K255" s="14">
        <f t="shared" si="6"/>
        <v>249.66</v>
      </c>
      <c r="L255" s="14"/>
      <c r="M255" s="17">
        <v>95</v>
      </c>
      <c r="N255" s="17">
        <f t="shared" si="7"/>
        <v>344.65999999999997</v>
      </c>
      <c r="O255" s="18"/>
    </row>
    <row r="256" spans="1:15">
      <c r="A256" s="12">
        <v>1114480233</v>
      </c>
      <c r="B256" s="13" t="s">
        <v>256</v>
      </c>
      <c r="C256" s="14">
        <v>228.01</v>
      </c>
      <c r="D256" s="15">
        <f>VLOOKUP(A256,[3]FINAL!$B$1:$J$399,9,0)</f>
        <v>1.1395999999999999</v>
      </c>
      <c r="E256" s="28">
        <f>VLOOKUP(A256,[3]FINAL!$B$1:$K$399,10,0)</f>
        <v>134.02000000000001</v>
      </c>
      <c r="F256" s="28">
        <f>VLOOKUP(A256,[3]FINAL!$B$1:$L$399,11,0)</f>
        <v>36.85</v>
      </c>
      <c r="G256" s="28">
        <f>VLOOKUP(A256,[3]FINAL!$B$1:$M$400,12,0)</f>
        <v>15.23</v>
      </c>
      <c r="H256" s="28">
        <f>VLOOKUP(A256,[3]FINAL!$B$1:$N$399,13,0)</f>
        <v>13.68</v>
      </c>
      <c r="I256" s="29"/>
      <c r="J256" s="28">
        <f>VLOOKUP(A256,[3]FINAL!$B$1:$R$399,17,0)</f>
        <v>230.75</v>
      </c>
      <c r="K256" s="14">
        <f t="shared" si="6"/>
        <v>230.75</v>
      </c>
      <c r="L256" s="14"/>
      <c r="M256" s="17">
        <v>95</v>
      </c>
      <c r="N256" s="17">
        <f t="shared" si="7"/>
        <v>325.75</v>
      </c>
      <c r="O256" s="18"/>
    </row>
    <row r="257" spans="1:15">
      <c r="A257" s="12">
        <v>1902462401</v>
      </c>
      <c r="B257" s="13" t="s">
        <v>257</v>
      </c>
      <c r="C257" s="14">
        <v>234.47</v>
      </c>
      <c r="D257" s="15">
        <f>VLOOKUP(A257,[3]FINAL!$B$1:$J$399,9,0)</f>
        <v>1.2446999999999999</v>
      </c>
      <c r="E257" s="28">
        <f>VLOOKUP(A257,[3]FINAL!$B$1:$K$399,10,0)</f>
        <v>138.53</v>
      </c>
      <c r="F257" s="28">
        <f>VLOOKUP(A257,[3]FINAL!$B$1:$L$399,11,0)</f>
        <v>36.85</v>
      </c>
      <c r="G257" s="28">
        <f>VLOOKUP(A257,[3]FINAL!$B$1:$M$400,12,0)</f>
        <v>16.29</v>
      </c>
      <c r="H257" s="28">
        <f>VLOOKUP(A257,[3]FINAL!$B$1:$N$399,13,0)</f>
        <v>13.68</v>
      </c>
      <c r="I257" s="29"/>
      <c r="J257" s="28">
        <f>VLOOKUP(A257,[3]FINAL!$B$1:$R$399,17,0)</f>
        <v>237.18</v>
      </c>
      <c r="K257" s="14">
        <f t="shared" si="6"/>
        <v>237.18</v>
      </c>
      <c r="L257" s="14"/>
      <c r="M257" s="17">
        <v>95</v>
      </c>
      <c r="N257" s="17">
        <f t="shared" si="7"/>
        <v>332.18</v>
      </c>
      <c r="O257" s="18"/>
    </row>
    <row r="258" spans="1:15">
      <c r="A258" s="12">
        <v>1962052498</v>
      </c>
      <c r="B258" s="13" t="s">
        <v>258</v>
      </c>
      <c r="C258" s="14">
        <v>223.39</v>
      </c>
      <c r="D258" s="15">
        <f>VLOOKUP(A258,[3]FINAL!$B$1:$J$399,9,0)</f>
        <v>1.1537999999999999</v>
      </c>
      <c r="E258" s="28">
        <f>VLOOKUP(A258,[3]FINAL!$B$1:$K$399,10,0)</f>
        <v>134.59</v>
      </c>
      <c r="F258" s="28">
        <f>VLOOKUP(A258,[3]FINAL!$B$1:$L$399,11,0)</f>
        <v>36.85</v>
      </c>
      <c r="G258" s="28">
        <f>VLOOKUP(A258,[3]FINAL!$B$1:$M$400,12,0)</f>
        <v>7.05</v>
      </c>
      <c r="H258" s="28">
        <f>VLOOKUP(A258,[3]FINAL!$B$1:$N$399,13,0)</f>
        <v>13.68</v>
      </c>
      <c r="I258" s="29"/>
      <c r="J258" s="28">
        <f>VLOOKUP(A258,[3]FINAL!$B$1:$R$399,17,0)</f>
        <v>221.96</v>
      </c>
      <c r="K258" s="14">
        <f t="shared" si="6"/>
        <v>223.39</v>
      </c>
      <c r="L258" s="14"/>
      <c r="M258" s="17">
        <v>95</v>
      </c>
      <c r="N258" s="17">
        <f t="shared" si="7"/>
        <v>318.39</v>
      </c>
      <c r="O258" s="18"/>
    </row>
    <row r="259" spans="1:15">
      <c r="A259" s="12">
        <v>1225688757</v>
      </c>
      <c r="B259" s="13" t="s">
        <v>259</v>
      </c>
      <c r="C259" s="14">
        <v>219.93</v>
      </c>
      <c r="D259" s="15">
        <f>VLOOKUP(A259,[3]FINAL!$B$1:$J$399,9,0)</f>
        <v>1.2101</v>
      </c>
      <c r="E259" s="28">
        <f>VLOOKUP(A259,[3]FINAL!$B$1:$K$399,10,0)</f>
        <v>138.30000000000001</v>
      </c>
      <c r="F259" s="28">
        <f>VLOOKUP(A259,[3]FINAL!$B$1:$L$399,11,0)</f>
        <v>36.85</v>
      </c>
      <c r="G259" s="28">
        <f>VLOOKUP(A259,[3]FINAL!$B$1:$M$400,12,0)</f>
        <v>6.19</v>
      </c>
      <c r="H259" s="28">
        <f>VLOOKUP(A259,[3]FINAL!$B$1:$N$399,13,0)</f>
        <v>13.68</v>
      </c>
      <c r="I259" s="29"/>
      <c r="J259" s="28">
        <f>VLOOKUP(A259,[3]FINAL!$B$1:$R$399,17,0)</f>
        <v>225.25</v>
      </c>
      <c r="K259" s="14">
        <f t="shared" si="6"/>
        <v>225.25</v>
      </c>
      <c r="L259" s="14"/>
      <c r="M259" s="17">
        <v>95</v>
      </c>
      <c r="N259" s="17">
        <f t="shared" si="7"/>
        <v>320.25</v>
      </c>
      <c r="O259" s="18"/>
    </row>
    <row r="260" spans="1:15">
      <c r="A260" s="12">
        <v>1851941389</v>
      </c>
      <c r="B260" s="13" t="s">
        <v>260</v>
      </c>
      <c r="C260" s="14">
        <v>225.21</v>
      </c>
      <c r="D260" s="15">
        <f>VLOOKUP(A260,[3]FINAL!$B$1:$J$399,9,0)</f>
        <v>1.1465000000000001</v>
      </c>
      <c r="E260" s="28">
        <f>VLOOKUP(A260,[3]FINAL!$B$1:$K$399,10,0)</f>
        <v>134.1</v>
      </c>
      <c r="F260" s="28">
        <f>VLOOKUP(A260,[3]FINAL!$B$1:$L$399,11,0)</f>
        <v>36.85</v>
      </c>
      <c r="G260" s="28">
        <f>VLOOKUP(A260,[3]FINAL!$B$1:$M$400,12,0)</f>
        <v>8.19</v>
      </c>
      <c r="H260" s="28">
        <f>VLOOKUP(A260,[3]FINAL!$B$1:$N$399,13,0)</f>
        <v>13.68</v>
      </c>
      <c r="I260" s="29"/>
      <c r="J260" s="28">
        <f>VLOOKUP(A260,[3]FINAL!$B$1:$R$399,17,0)</f>
        <v>222.71</v>
      </c>
      <c r="K260" s="14">
        <f t="shared" si="6"/>
        <v>225.21</v>
      </c>
      <c r="L260" s="14"/>
      <c r="M260" s="17">
        <v>95</v>
      </c>
      <c r="N260" s="17">
        <f t="shared" si="7"/>
        <v>320.21000000000004</v>
      </c>
      <c r="O260" s="18"/>
    </row>
    <row r="261" spans="1:15">
      <c r="A261" s="12">
        <v>1194779504</v>
      </c>
      <c r="B261" s="13" t="s">
        <v>261</v>
      </c>
      <c r="C261" s="14">
        <v>246.02</v>
      </c>
      <c r="D261" s="15">
        <f>VLOOKUP(A261,[3]FINAL!$B$1:$J$399,9,0)</f>
        <v>1.3098000000000001</v>
      </c>
      <c r="E261" s="28">
        <f>VLOOKUP(A261,[3]FINAL!$B$1:$K$399,10,0)</f>
        <v>146.41999999999999</v>
      </c>
      <c r="F261" s="28">
        <f>VLOOKUP(A261,[3]FINAL!$B$1:$L$399,11,0)</f>
        <v>36.85</v>
      </c>
      <c r="G261" s="28">
        <f>VLOOKUP(A261,[3]FINAL!$B$1:$M$400,12,0)</f>
        <v>11.66</v>
      </c>
      <c r="H261" s="28">
        <f>VLOOKUP(A261,[3]FINAL!$B$1:$N$399,13,0)</f>
        <v>13.68</v>
      </c>
      <c r="I261" s="29"/>
      <c r="J261" s="28">
        <f>VLOOKUP(A261,[3]FINAL!$B$1:$R$399,17,0)</f>
        <v>240.94</v>
      </c>
      <c r="K261" s="14">
        <f t="shared" si="6"/>
        <v>246.02</v>
      </c>
      <c r="L261" s="14"/>
      <c r="M261" s="17">
        <v>95</v>
      </c>
      <c r="N261" s="17">
        <f t="shared" si="7"/>
        <v>341.02</v>
      </c>
      <c r="O261" s="18"/>
    </row>
    <row r="262" spans="1:15">
      <c r="A262" s="12">
        <v>1538137468</v>
      </c>
      <c r="B262" s="13" t="s">
        <v>262</v>
      </c>
      <c r="C262" s="14">
        <v>215.71</v>
      </c>
      <c r="D262" s="15">
        <f>VLOOKUP(A262,[3]FINAL!$B$1:$J$399,9,0)</f>
        <v>1.0329999999999999</v>
      </c>
      <c r="E262" s="28">
        <f>VLOOKUP(A262,[3]FINAL!$B$1:$K$399,10,0)</f>
        <v>124.08</v>
      </c>
      <c r="F262" s="28">
        <f>VLOOKUP(A262,[3]FINAL!$B$1:$L$399,11,0)</f>
        <v>36.85</v>
      </c>
      <c r="G262" s="28">
        <f>VLOOKUP(A262,[3]FINAL!$B$1:$M$400,12,0)</f>
        <v>12.07</v>
      </c>
      <c r="H262" s="28">
        <f>VLOOKUP(A262,[3]FINAL!$B$1:$N$399,13,0)</f>
        <v>13.68</v>
      </c>
      <c r="I262" s="29"/>
      <c r="J262" s="28">
        <f>VLOOKUP(A262,[3]FINAL!$B$1:$R$399,17,0)</f>
        <v>215.62</v>
      </c>
      <c r="K262" s="14">
        <f t="shared" si="6"/>
        <v>215.71</v>
      </c>
      <c r="L262" s="14"/>
      <c r="M262" s="17">
        <v>95</v>
      </c>
      <c r="N262" s="17">
        <f t="shared" si="7"/>
        <v>310.71000000000004</v>
      </c>
      <c r="O262" s="18"/>
    </row>
    <row r="263" spans="1:15">
      <c r="A263" s="12">
        <v>1780693663</v>
      </c>
      <c r="B263" s="13" t="s">
        <v>263</v>
      </c>
      <c r="C263" s="14">
        <v>198.44</v>
      </c>
      <c r="D263" s="15">
        <f>VLOOKUP(A263,[3]FINAL!$B$1:$J$399,9,0)</f>
        <v>1.04</v>
      </c>
      <c r="E263" s="28">
        <f>VLOOKUP(A263,[3]FINAL!$B$1:$K$399,10,0)</f>
        <v>126.12</v>
      </c>
      <c r="F263" s="28">
        <f>VLOOKUP(A263,[3]FINAL!$B$1:$L$399,11,0)</f>
        <v>36.85</v>
      </c>
      <c r="G263" s="28">
        <f>VLOOKUP(A263,[3]FINAL!$B$1:$M$400,12,0)</f>
        <v>15.84</v>
      </c>
      <c r="H263" s="28">
        <f>VLOOKUP(A263,[3]FINAL!$B$1:$N$399,13,0)</f>
        <v>0</v>
      </c>
      <c r="I263" s="29"/>
      <c r="J263" s="28">
        <f>VLOOKUP(A263,[3]FINAL!$B$1:$R$399,17,0)</f>
        <v>206.53</v>
      </c>
      <c r="K263" s="14">
        <f t="shared" si="6"/>
        <v>206.53</v>
      </c>
      <c r="L263" s="14"/>
      <c r="M263" s="17">
        <v>95</v>
      </c>
      <c r="N263" s="17">
        <f t="shared" si="7"/>
        <v>301.52999999999997</v>
      </c>
      <c r="O263" s="18"/>
    </row>
    <row r="264" spans="1:15">
      <c r="A264" s="12">
        <v>1407966864</v>
      </c>
      <c r="B264" s="13" t="s">
        <v>264</v>
      </c>
      <c r="C264" s="14">
        <v>210.37</v>
      </c>
      <c r="D264" s="15">
        <f>VLOOKUP(A264,[3]FINAL!$B$1:$J$399,9,0)</f>
        <v>0.95540000000000003</v>
      </c>
      <c r="E264" s="28">
        <f>VLOOKUP(A264,[3]FINAL!$B$1:$K$399,10,0)</f>
        <v>119.01</v>
      </c>
      <c r="F264" s="28">
        <f>VLOOKUP(A264,[3]FINAL!$B$1:$L$399,11,0)</f>
        <v>36.85</v>
      </c>
      <c r="G264" s="28">
        <f>VLOOKUP(A264,[3]FINAL!$B$1:$M$400,12,0)</f>
        <v>15.31</v>
      </c>
      <c r="H264" s="28">
        <f>VLOOKUP(A264,[3]FINAL!$B$1:$N$399,13,0)</f>
        <v>13.68</v>
      </c>
      <c r="I264" s="29"/>
      <c r="J264" s="28">
        <f>VLOOKUP(A264,[3]FINAL!$B$1:$R$399,17,0)</f>
        <v>213.5</v>
      </c>
      <c r="K264" s="14">
        <f t="shared" si="6"/>
        <v>213.5</v>
      </c>
      <c r="L264" s="14"/>
      <c r="M264" s="17">
        <v>95</v>
      </c>
      <c r="N264" s="17">
        <f t="shared" si="7"/>
        <v>308.5</v>
      </c>
      <c r="O264" s="18"/>
    </row>
    <row r="265" spans="1:15">
      <c r="A265" s="12">
        <v>1942583752</v>
      </c>
      <c r="B265" s="13" t="s">
        <v>265</v>
      </c>
      <c r="C265" s="14">
        <v>217.8</v>
      </c>
      <c r="D265" s="15">
        <f>VLOOKUP(A265,[3]FINAL!$B$1:$J$399,9,0)</f>
        <v>0.95860000000000001</v>
      </c>
      <c r="E265" s="28">
        <f>VLOOKUP(A265,[3]FINAL!$B$1:$K$399,10,0)</f>
        <v>120.25</v>
      </c>
      <c r="F265" s="28">
        <f>VLOOKUP(A265,[3]FINAL!$B$1:$L$399,11,0)</f>
        <v>36.85</v>
      </c>
      <c r="G265" s="28">
        <f>VLOOKUP(A265,[3]FINAL!$B$1:$M$400,12,0)</f>
        <v>22.69</v>
      </c>
      <c r="H265" s="28">
        <f>VLOOKUP(A265,[3]FINAL!$B$1:$N$399,13,0)</f>
        <v>13.68</v>
      </c>
      <c r="I265" s="29"/>
      <c r="J265" s="28">
        <f>VLOOKUP(A265,[3]FINAL!$B$1:$R$399,17,0)</f>
        <v>223.46</v>
      </c>
      <c r="K265" s="14">
        <f t="shared" si="6"/>
        <v>223.46</v>
      </c>
      <c r="L265" s="14"/>
      <c r="M265" s="17">
        <v>95</v>
      </c>
      <c r="N265" s="17">
        <f t="shared" si="7"/>
        <v>318.46000000000004</v>
      </c>
      <c r="O265" s="18"/>
    </row>
    <row r="266" spans="1:15">
      <c r="A266" s="12">
        <v>1144646274</v>
      </c>
      <c r="B266" s="13" t="s">
        <v>266</v>
      </c>
      <c r="C266" s="14">
        <v>229.59</v>
      </c>
      <c r="D266" s="15">
        <f>VLOOKUP(A266,[3]FINAL!$B$1:$J$399,9,0)</f>
        <v>1.2473000000000001</v>
      </c>
      <c r="E266" s="28">
        <f>VLOOKUP(A266,[3]FINAL!$B$1:$K$399,10,0)</f>
        <v>139.94999999999999</v>
      </c>
      <c r="F266" s="28">
        <f>VLOOKUP(A266,[3]FINAL!$B$1:$L$399,11,0)</f>
        <v>36.85</v>
      </c>
      <c r="G266" s="28">
        <f>VLOOKUP(A266,[3]FINAL!$B$1:$M$400,12,0)</f>
        <v>16.47</v>
      </c>
      <c r="H266" s="28">
        <f>VLOOKUP(A266,[3]FINAL!$B$1:$N$399,13,0)</f>
        <v>13.68</v>
      </c>
      <c r="I266" s="29"/>
      <c r="J266" s="28">
        <f>VLOOKUP(A266,[3]FINAL!$B$1:$R$399,17,0)</f>
        <v>239.03</v>
      </c>
      <c r="K266" s="14">
        <f t="shared" si="6"/>
        <v>239.03</v>
      </c>
      <c r="L266" s="14"/>
      <c r="M266" s="17">
        <v>95</v>
      </c>
      <c r="N266" s="17">
        <f t="shared" si="7"/>
        <v>334.03</v>
      </c>
      <c r="O266" s="18"/>
    </row>
    <row r="267" spans="1:15">
      <c r="A267" s="12">
        <v>1124015458</v>
      </c>
      <c r="B267" s="13" t="s">
        <v>267</v>
      </c>
      <c r="C267" s="14">
        <v>215.63</v>
      </c>
      <c r="D267" s="15">
        <f>VLOOKUP(A267,[3]FINAL!$B$1:$J$399,9,0)</f>
        <v>1.0751999999999999</v>
      </c>
      <c r="E267" s="28">
        <f>VLOOKUP(A267,[3]FINAL!$B$1:$K$399,10,0)</f>
        <v>128.91999999999999</v>
      </c>
      <c r="F267" s="28">
        <f>VLOOKUP(A267,[3]FINAL!$B$1:$L$399,11,0)</f>
        <v>36.85</v>
      </c>
      <c r="G267" s="28">
        <f>VLOOKUP(A267,[3]FINAL!$B$1:$M$400,12,0)</f>
        <v>30.99</v>
      </c>
      <c r="H267" s="28">
        <f>VLOOKUP(A267,[3]FINAL!$B$1:$N$399,13,0)</f>
        <v>0</v>
      </c>
      <c r="I267" s="29"/>
      <c r="J267" s="28">
        <f>VLOOKUP(A267,[3]FINAL!$B$1:$R$399,17,0)</f>
        <v>227.26</v>
      </c>
      <c r="K267" s="14">
        <f t="shared" si="6"/>
        <v>227.26</v>
      </c>
      <c r="L267" s="14"/>
      <c r="M267" s="17">
        <v>95</v>
      </c>
      <c r="N267" s="17">
        <f t="shared" si="7"/>
        <v>322.26</v>
      </c>
      <c r="O267" s="18"/>
    </row>
    <row r="268" spans="1:15">
      <c r="A268" s="12">
        <v>1982640785</v>
      </c>
      <c r="B268" s="13" t="s">
        <v>268</v>
      </c>
      <c r="C268" s="14">
        <v>222.96</v>
      </c>
      <c r="D268" s="15">
        <f>VLOOKUP(A268,[3]FINAL!$B$1:$J$399,9,0)</f>
        <v>1.1544000000000001</v>
      </c>
      <c r="E268" s="28">
        <f>VLOOKUP(A268,[3]FINAL!$B$1:$K$399,10,0)</f>
        <v>134.51</v>
      </c>
      <c r="F268" s="28">
        <f>VLOOKUP(A268,[3]FINAL!$B$1:$L$399,11,0)</f>
        <v>36.85</v>
      </c>
      <c r="G268" s="28">
        <f>VLOOKUP(A268,[3]FINAL!$B$1:$M$400,12,0)</f>
        <v>8.15</v>
      </c>
      <c r="H268" s="28">
        <f>VLOOKUP(A268,[3]FINAL!$B$1:$N$399,13,0)</f>
        <v>13.68</v>
      </c>
      <c r="I268" s="29"/>
      <c r="J268" s="28">
        <f>VLOOKUP(A268,[3]FINAL!$B$1:$R$399,17,0)</f>
        <v>223.13</v>
      </c>
      <c r="K268" s="14">
        <f t="shared" si="6"/>
        <v>223.13</v>
      </c>
      <c r="L268" s="14"/>
      <c r="M268" s="17">
        <v>95</v>
      </c>
      <c r="N268" s="17">
        <f t="shared" si="7"/>
        <v>318.13</v>
      </c>
      <c r="O268" s="18"/>
    </row>
    <row r="269" spans="1:15">
      <c r="A269" s="12">
        <v>1922456664</v>
      </c>
      <c r="B269" s="13" t="s">
        <v>269</v>
      </c>
      <c r="C269" s="14">
        <v>246.06</v>
      </c>
      <c r="D269" s="15">
        <f>VLOOKUP(A269,[3]FINAL!$B$1:$J$399,9,0)</f>
        <v>1.3766</v>
      </c>
      <c r="E269" s="28">
        <f>VLOOKUP(A269,[3]FINAL!$B$1:$K$399,10,0)</f>
        <v>152.76</v>
      </c>
      <c r="F269" s="28">
        <f>VLOOKUP(A269,[3]FINAL!$B$1:$L$399,11,0)</f>
        <v>36.85</v>
      </c>
      <c r="G269" s="28">
        <f>VLOOKUP(A269,[3]FINAL!$B$1:$M$400,12,0)</f>
        <v>14.06</v>
      </c>
      <c r="H269" s="28">
        <f>VLOOKUP(A269,[3]FINAL!$B$1:$N$399,13,0)</f>
        <v>13.68</v>
      </c>
      <c r="I269" s="29"/>
      <c r="J269" s="28">
        <f>VLOOKUP(A269,[3]FINAL!$B$1:$R$399,17,0)</f>
        <v>251.04</v>
      </c>
      <c r="K269" s="14">
        <f t="shared" si="6"/>
        <v>251.04</v>
      </c>
      <c r="L269" s="14"/>
      <c r="M269" s="17">
        <v>95</v>
      </c>
      <c r="N269" s="17">
        <f t="shared" si="7"/>
        <v>346.03999999999996</v>
      </c>
      <c r="O269" s="18"/>
    </row>
    <row r="270" spans="1:15">
      <c r="A270" s="12">
        <v>1811923931</v>
      </c>
      <c r="B270" s="13" t="s">
        <v>270</v>
      </c>
      <c r="C270" s="14">
        <v>235.57</v>
      </c>
      <c r="D270" s="15">
        <f>VLOOKUP(A270,[3]FINAL!$B$1:$J$399,9,0)</f>
        <v>1.2034</v>
      </c>
      <c r="E270" s="28">
        <f>VLOOKUP(A270,[3]FINAL!$B$1:$K$399,10,0)</f>
        <v>137.55000000000001</v>
      </c>
      <c r="F270" s="28">
        <f>VLOOKUP(A270,[3]FINAL!$B$1:$L$399,11,0)</f>
        <v>36.85</v>
      </c>
      <c r="G270" s="28">
        <f>VLOOKUP(A270,[3]FINAL!$B$1:$M$400,12,0)</f>
        <v>17.39</v>
      </c>
      <c r="H270" s="28">
        <f>VLOOKUP(A270,[3]FINAL!$B$1:$N$399,13,0)</f>
        <v>13.68</v>
      </c>
      <c r="I270" s="29"/>
      <c r="J270" s="28">
        <f>VLOOKUP(A270,[3]FINAL!$B$1:$R$399,17,0)</f>
        <v>237.32</v>
      </c>
      <c r="K270" s="14">
        <f t="shared" si="6"/>
        <v>237.32</v>
      </c>
      <c r="L270" s="14"/>
      <c r="M270" s="17">
        <v>95</v>
      </c>
      <c r="N270" s="17">
        <f t="shared" si="7"/>
        <v>332.32</v>
      </c>
      <c r="O270" s="18"/>
    </row>
    <row r="271" spans="1:15">
      <c r="A271" s="12">
        <v>1073034138</v>
      </c>
      <c r="B271" s="13" t="s">
        <v>271</v>
      </c>
      <c r="C271" s="14">
        <v>226.38</v>
      </c>
      <c r="D271" s="15">
        <f>VLOOKUP(A271,[3]FINAL!$B$1:$J$399,9,0)</f>
        <v>1.1758999999999999</v>
      </c>
      <c r="E271" s="28">
        <f>VLOOKUP(A271,[3]FINAL!$B$1:$K$399,10,0)</f>
        <v>136.57</v>
      </c>
      <c r="F271" s="28">
        <f>VLOOKUP(A271,[3]FINAL!$B$1:$L$399,11,0)</f>
        <v>36.85</v>
      </c>
      <c r="G271" s="28">
        <f>VLOOKUP(A271,[3]FINAL!$B$1:$M$400,12,0)</f>
        <v>27.61</v>
      </c>
      <c r="H271" s="28">
        <f>VLOOKUP(A271,[3]FINAL!$B$1:$N$399,13,0)</f>
        <v>0</v>
      </c>
      <c r="I271" s="29"/>
      <c r="J271" s="28">
        <f>VLOOKUP(A271,[3]FINAL!$B$1:$R$399,17,0)</f>
        <v>232.19</v>
      </c>
      <c r="K271" s="14">
        <f t="shared" si="6"/>
        <v>232.19</v>
      </c>
      <c r="L271" s="14"/>
      <c r="M271" s="17">
        <v>95</v>
      </c>
      <c r="N271" s="17">
        <f t="shared" si="7"/>
        <v>327.19</v>
      </c>
      <c r="O271" s="18"/>
    </row>
    <row r="272" spans="1:15">
      <c r="A272" s="12">
        <v>1720085293</v>
      </c>
      <c r="B272" s="13" t="s">
        <v>272</v>
      </c>
      <c r="C272" s="14">
        <v>218.94</v>
      </c>
      <c r="D272" s="15">
        <f>VLOOKUP(A272,[3]FINAL!$B$1:$J$399,9,0)</f>
        <v>1.1391</v>
      </c>
      <c r="E272" s="28">
        <f>VLOOKUP(A272,[3]FINAL!$B$1:$K$399,10,0)</f>
        <v>134.36000000000001</v>
      </c>
      <c r="F272" s="28">
        <f>VLOOKUP(A272,[3]FINAL!$B$1:$L$399,11,0)</f>
        <v>36.85</v>
      </c>
      <c r="G272" s="28">
        <f>VLOOKUP(A272,[3]FINAL!$B$1:$M$400,12,0)</f>
        <v>8.57</v>
      </c>
      <c r="H272" s="28">
        <f>VLOOKUP(A272,[3]FINAL!$B$1:$N$399,13,0)</f>
        <v>13.68</v>
      </c>
      <c r="I272" s="29"/>
      <c r="J272" s="28">
        <f>VLOOKUP(A272,[3]FINAL!$B$1:$R$399,17,0)</f>
        <v>223.45</v>
      </c>
      <c r="K272" s="14">
        <f t="shared" si="6"/>
        <v>223.45</v>
      </c>
      <c r="L272" s="14"/>
      <c r="M272" s="17">
        <v>95</v>
      </c>
      <c r="N272" s="17">
        <f t="shared" si="7"/>
        <v>318.45</v>
      </c>
      <c r="O272" s="18"/>
    </row>
    <row r="273" spans="1:15">
      <c r="A273" s="12">
        <v>1962447565</v>
      </c>
      <c r="B273" s="13" t="s">
        <v>273</v>
      </c>
      <c r="C273" s="14">
        <v>214.37</v>
      </c>
      <c r="D273" s="15">
        <f>VLOOKUP(A273,[3]FINAL!$B$1:$J$399,9,0)</f>
        <v>1.1418999999999999</v>
      </c>
      <c r="E273" s="28">
        <f>VLOOKUP(A273,[3]FINAL!$B$1:$K$399,10,0)</f>
        <v>133.24</v>
      </c>
      <c r="F273" s="28">
        <f>VLOOKUP(A273,[3]FINAL!$B$1:$L$399,11,0)</f>
        <v>36.85</v>
      </c>
      <c r="G273" s="28">
        <f>VLOOKUP(A273,[3]FINAL!$B$1:$M$400,12,0)</f>
        <v>10.6</v>
      </c>
      <c r="H273" s="28">
        <f>VLOOKUP(A273,[3]FINAL!$B$1:$N$399,13,0)</f>
        <v>7.18</v>
      </c>
      <c r="I273" s="29"/>
      <c r="J273" s="28">
        <f>VLOOKUP(A273,[3]FINAL!$B$1:$R$399,17,0)</f>
        <v>216.99</v>
      </c>
      <c r="K273" s="14">
        <f t="shared" si="6"/>
        <v>216.99</v>
      </c>
      <c r="L273" s="14"/>
      <c r="M273" s="17">
        <v>95</v>
      </c>
      <c r="N273" s="17">
        <f t="shared" si="7"/>
        <v>311.99</v>
      </c>
      <c r="O273" s="18"/>
    </row>
    <row r="274" spans="1:15">
      <c r="A274" s="12">
        <v>1720166838</v>
      </c>
      <c r="B274" s="13" t="s">
        <v>274</v>
      </c>
      <c r="C274" s="14">
        <v>236.37</v>
      </c>
      <c r="D274" s="15">
        <f>VLOOKUP(A274,[3]FINAL!$B$1:$J$399,9,0)</f>
        <v>1.2303999999999999</v>
      </c>
      <c r="E274" s="28">
        <f>VLOOKUP(A274,[3]FINAL!$B$1:$K$399,10,0)</f>
        <v>140.99</v>
      </c>
      <c r="F274" s="28">
        <f>VLOOKUP(A274,[3]FINAL!$B$1:$L$399,11,0)</f>
        <v>36.85</v>
      </c>
      <c r="G274" s="28">
        <f>VLOOKUP(A274,[3]FINAL!$B$1:$M$400,12,0)</f>
        <v>12.18</v>
      </c>
      <c r="H274" s="28">
        <f>VLOOKUP(A274,[3]FINAL!$B$1:$N$399,13,0)</f>
        <v>13.68</v>
      </c>
      <c r="I274" s="29"/>
      <c r="J274" s="28">
        <f>VLOOKUP(A274,[3]FINAL!$B$1:$R$399,17,0)</f>
        <v>235.27</v>
      </c>
      <c r="K274" s="14">
        <f t="shared" si="6"/>
        <v>236.37</v>
      </c>
      <c r="L274" s="14"/>
      <c r="M274" s="17">
        <v>95</v>
      </c>
      <c r="N274" s="17">
        <f t="shared" si="7"/>
        <v>331.37</v>
      </c>
      <c r="O274" s="18"/>
    </row>
    <row r="275" spans="1:15">
      <c r="A275" s="12">
        <v>1447435722</v>
      </c>
      <c r="B275" s="13" t="s">
        <v>275</v>
      </c>
      <c r="C275" s="14">
        <v>235.9</v>
      </c>
      <c r="D275" s="15">
        <f>VLOOKUP(A275,[3]FINAL!$B$1:$J$399,9,0)</f>
        <v>1.2158</v>
      </c>
      <c r="E275" s="28">
        <f>VLOOKUP(A275,[3]FINAL!$B$1:$K$399,10,0)</f>
        <v>141.35</v>
      </c>
      <c r="F275" s="28">
        <f>VLOOKUP(A275,[3]FINAL!$B$1:$L$399,11,0)</f>
        <v>36.85</v>
      </c>
      <c r="G275" s="28">
        <f>VLOOKUP(A275,[3]FINAL!$B$1:$M$400,12,0)</f>
        <v>23.23</v>
      </c>
      <c r="H275" s="28">
        <f>VLOOKUP(A275,[3]FINAL!$B$1:$N$399,13,0)</f>
        <v>13.68</v>
      </c>
      <c r="I275" s="29"/>
      <c r="J275" s="28">
        <f>VLOOKUP(A275,[3]FINAL!$B$1:$R$399,17,0)</f>
        <v>248.45</v>
      </c>
      <c r="K275" s="14">
        <f t="shared" si="6"/>
        <v>248.45</v>
      </c>
      <c r="L275" s="14"/>
      <c r="M275" s="17">
        <v>95</v>
      </c>
      <c r="N275" s="17">
        <f t="shared" si="7"/>
        <v>343.45</v>
      </c>
      <c r="O275" s="18"/>
    </row>
    <row r="276" spans="1:15">
      <c r="A276" s="12">
        <v>1245287762</v>
      </c>
      <c r="B276" s="13" t="s">
        <v>276</v>
      </c>
      <c r="C276" s="14">
        <v>242.57</v>
      </c>
      <c r="D276" s="15">
        <f>VLOOKUP(A276,[3]FINAL!$B$1:$J$399,9,0)</f>
        <v>1.3142</v>
      </c>
      <c r="E276" s="28">
        <f>VLOOKUP(A276,[3]FINAL!$B$1:$K$399,10,0)</f>
        <v>145.86000000000001</v>
      </c>
      <c r="F276" s="28">
        <f>VLOOKUP(A276,[3]FINAL!$B$1:$L$399,11,0)</f>
        <v>36.85</v>
      </c>
      <c r="G276" s="28">
        <f>VLOOKUP(A276,[3]FINAL!$B$1:$M$400,12,0)</f>
        <v>20.420000000000002</v>
      </c>
      <c r="H276" s="28">
        <f>VLOOKUP(A276,[3]FINAL!$B$1:$N$399,13,0)</f>
        <v>13.68</v>
      </c>
      <c r="I276" s="29"/>
      <c r="J276" s="28">
        <f>VLOOKUP(A276,[3]FINAL!$B$1:$R$399,17,0)</f>
        <v>250.42</v>
      </c>
      <c r="K276" s="14">
        <f t="shared" si="6"/>
        <v>250.42</v>
      </c>
      <c r="L276" s="14"/>
      <c r="M276" s="17">
        <v>95</v>
      </c>
      <c r="N276" s="17">
        <f t="shared" si="7"/>
        <v>345.41999999999996</v>
      </c>
      <c r="O276" s="18"/>
    </row>
    <row r="277" spans="1:15">
      <c r="A277" s="12">
        <v>1134175524</v>
      </c>
      <c r="B277" s="13" t="s">
        <v>277</v>
      </c>
      <c r="C277" s="14">
        <v>218.96</v>
      </c>
      <c r="D277" s="15">
        <f>VLOOKUP(A277,[3]FINAL!$B$1:$J$399,9,0)</f>
        <v>1.0982000000000001</v>
      </c>
      <c r="E277" s="28">
        <f>VLOOKUP(A277,[3]FINAL!$B$1:$K$399,10,0)</f>
        <v>129.66999999999999</v>
      </c>
      <c r="F277" s="28">
        <f>VLOOKUP(A277,[3]FINAL!$B$1:$L$399,11,0)</f>
        <v>36.85</v>
      </c>
      <c r="G277" s="28">
        <f>VLOOKUP(A277,[3]FINAL!$B$1:$M$400,12,0)</f>
        <v>8.9</v>
      </c>
      <c r="H277" s="28">
        <f>VLOOKUP(A277,[3]FINAL!$B$1:$N$399,13,0)</f>
        <v>13.68</v>
      </c>
      <c r="I277" s="29"/>
      <c r="J277" s="28">
        <f>VLOOKUP(A277,[3]FINAL!$B$1:$R$399,17,0)</f>
        <v>218.41</v>
      </c>
      <c r="K277" s="14">
        <f t="shared" si="6"/>
        <v>218.96</v>
      </c>
      <c r="L277" s="14"/>
      <c r="M277" s="17">
        <v>95</v>
      </c>
      <c r="N277" s="17">
        <f t="shared" si="7"/>
        <v>313.96000000000004</v>
      </c>
      <c r="O277" s="18"/>
    </row>
    <row r="278" spans="1:15">
      <c r="A278" s="12">
        <v>1144277666</v>
      </c>
      <c r="B278" s="13" t="s">
        <v>278</v>
      </c>
      <c r="C278" s="14">
        <v>232.12</v>
      </c>
      <c r="D278" s="15">
        <f>VLOOKUP(A278,[3]FINAL!$B$1:$J$399,9,0)</f>
        <v>1.2088050350469379</v>
      </c>
      <c r="E278" s="28">
        <f>VLOOKUP(A278,[3]FINAL!$B$1:$K$399,10,0)</f>
        <v>138.02000000000001</v>
      </c>
      <c r="F278" s="28">
        <f>VLOOKUP(A278,[3]FINAL!$B$1:$L$399,11,0)</f>
        <v>36.85</v>
      </c>
      <c r="G278" s="28">
        <f>VLOOKUP(A278,[3]FINAL!$B$1:$M$400,12,0)</f>
        <v>13.61</v>
      </c>
      <c r="H278" s="28">
        <f>VLOOKUP(A278,[3]FINAL!$B$1:$N$399,13,0)</f>
        <v>13.68</v>
      </c>
      <c r="I278" s="29"/>
      <c r="J278" s="28">
        <f>VLOOKUP(A278,[3]FINAL!$B$1:$R$399,17,0)</f>
        <v>233.49</v>
      </c>
      <c r="K278" s="14">
        <f t="shared" si="6"/>
        <v>233.49</v>
      </c>
      <c r="L278" s="14"/>
      <c r="M278" s="17">
        <v>95</v>
      </c>
      <c r="N278" s="17">
        <f t="shared" si="7"/>
        <v>328.49</v>
      </c>
      <c r="O278" s="18"/>
    </row>
    <row r="279" spans="1:15">
      <c r="A279" s="12">
        <v>1245285253</v>
      </c>
      <c r="B279" s="13" t="s">
        <v>279</v>
      </c>
      <c r="C279" s="14">
        <v>231.38</v>
      </c>
      <c r="D279" s="15">
        <f>VLOOKUP(A279,[3]FINAL!$B$1:$J$399,9,0)</f>
        <v>1.1577</v>
      </c>
      <c r="E279" s="28">
        <f>VLOOKUP(A279,[3]FINAL!$B$1:$K$399,10,0)</f>
        <v>133.66</v>
      </c>
      <c r="F279" s="28">
        <f>VLOOKUP(A279,[3]FINAL!$B$1:$L$399,11,0)</f>
        <v>36.85</v>
      </c>
      <c r="G279" s="28">
        <f>VLOOKUP(A279,[3]FINAL!$B$1:$M$400,12,0)</f>
        <v>21.5</v>
      </c>
      <c r="H279" s="28">
        <f>VLOOKUP(A279,[3]FINAL!$B$1:$N$399,13,0)</f>
        <v>13.68</v>
      </c>
      <c r="I279" s="29"/>
      <c r="J279" s="28">
        <f>VLOOKUP(A279,[3]FINAL!$B$1:$R$399,17,0)</f>
        <v>237.57</v>
      </c>
      <c r="K279" s="14">
        <f t="shared" si="6"/>
        <v>237.57</v>
      </c>
      <c r="L279" s="14"/>
      <c r="M279" s="17">
        <v>95</v>
      </c>
      <c r="N279" s="17">
        <f t="shared" si="7"/>
        <v>332.57</v>
      </c>
      <c r="O279" s="18"/>
    </row>
    <row r="280" spans="1:15">
      <c r="A280" s="12">
        <v>1730136250</v>
      </c>
      <c r="B280" s="16" t="s">
        <v>280</v>
      </c>
      <c r="C280" s="14">
        <v>224.58</v>
      </c>
      <c r="D280" s="15">
        <f>VLOOKUP(A280,[3]FINAL!$B$1:$J$399,9,0)</f>
        <v>1.2471000000000001</v>
      </c>
      <c r="E280" s="28">
        <f>VLOOKUP(A280,[3]FINAL!$B$1:$K$399,10,0)</f>
        <v>142.37</v>
      </c>
      <c r="F280" s="28">
        <f>VLOOKUP(A280,[3]FINAL!$B$1:$L$399,11,0)</f>
        <v>36.85</v>
      </c>
      <c r="G280" s="28">
        <f>VLOOKUP(A280,[3]FINAL!$B$1:$M$400,12,0)</f>
        <v>21.34</v>
      </c>
      <c r="H280" s="28">
        <f>VLOOKUP(A280,[3]FINAL!$B$1:$N$399,13,0)</f>
        <v>7.18</v>
      </c>
      <c r="I280" s="29"/>
      <c r="J280" s="28">
        <f>VLOOKUP(A280,[3]FINAL!$B$1:$R$399,17,0)</f>
        <v>239.94</v>
      </c>
      <c r="K280" s="14">
        <f t="shared" si="6"/>
        <v>239.94</v>
      </c>
      <c r="L280" s="14"/>
      <c r="M280" s="17">
        <v>95</v>
      </c>
      <c r="N280" s="17">
        <f t="shared" si="7"/>
        <v>334.94</v>
      </c>
      <c r="O280" s="18"/>
    </row>
    <row r="281" spans="1:15">
      <c r="A281" s="12">
        <v>1033513320</v>
      </c>
      <c r="B281" s="13" t="s">
        <v>281</v>
      </c>
      <c r="C281" s="14">
        <v>221.74</v>
      </c>
      <c r="D281" s="15">
        <f>VLOOKUP(A281,[3]FINAL!$B$1:$J$399,9,0)</f>
        <v>1.1969000000000001</v>
      </c>
      <c r="E281" s="28">
        <f>VLOOKUP(A281,[3]FINAL!$B$1:$K$399,10,0)</f>
        <v>137.07</v>
      </c>
      <c r="F281" s="28">
        <f>VLOOKUP(A281,[3]FINAL!$B$1:$L$399,11,0)</f>
        <v>36.85</v>
      </c>
      <c r="G281" s="28">
        <f>VLOOKUP(A281,[3]FINAL!$B$1:$M$400,12,0)</f>
        <v>13.26</v>
      </c>
      <c r="H281" s="28">
        <f>VLOOKUP(A281,[3]FINAL!$B$1:$N$399,13,0)</f>
        <v>13.68</v>
      </c>
      <c r="I281" s="29"/>
      <c r="J281" s="28">
        <f>VLOOKUP(A281,[3]FINAL!$B$1:$R$399,17,0)</f>
        <v>231.99</v>
      </c>
      <c r="K281" s="14">
        <f t="shared" ref="K281:K344" si="8">IF(J281&lt;C281,C281,J281)</f>
        <v>231.99</v>
      </c>
      <c r="L281" s="14"/>
      <c r="M281" s="17">
        <v>95</v>
      </c>
      <c r="N281" s="17">
        <f t="shared" ref="N281:N344" si="9">K281+M281</f>
        <v>326.99</v>
      </c>
      <c r="O281" s="18"/>
    </row>
    <row r="282" spans="1:15">
      <c r="A282" s="12">
        <v>1023358991</v>
      </c>
      <c r="B282" s="13" t="s">
        <v>282</v>
      </c>
      <c r="C282" s="14">
        <v>219.3</v>
      </c>
      <c r="D282" s="15">
        <f>VLOOKUP(A282,[3]FINAL!$B$1:$J$399,9,0)</f>
        <v>1.1963999999999999</v>
      </c>
      <c r="E282" s="28">
        <f>VLOOKUP(A282,[3]FINAL!$B$1:$K$399,10,0)</f>
        <v>136.66999999999999</v>
      </c>
      <c r="F282" s="28">
        <f>VLOOKUP(A282,[3]FINAL!$B$1:$L$399,11,0)</f>
        <v>36.85</v>
      </c>
      <c r="G282" s="28">
        <f>VLOOKUP(A282,[3]FINAL!$B$1:$M$400,12,0)</f>
        <v>12.78</v>
      </c>
      <c r="H282" s="28">
        <f>VLOOKUP(A282,[3]FINAL!$B$1:$N$399,13,0)</f>
        <v>13.68</v>
      </c>
      <c r="I282" s="29"/>
      <c r="J282" s="28">
        <f>VLOOKUP(A282,[3]FINAL!$B$1:$R$399,17,0)</f>
        <v>230.98</v>
      </c>
      <c r="K282" s="14">
        <f t="shared" si="8"/>
        <v>230.98</v>
      </c>
      <c r="L282" s="14"/>
      <c r="M282" s="17">
        <v>95</v>
      </c>
      <c r="N282" s="17">
        <f t="shared" si="9"/>
        <v>325.98</v>
      </c>
      <c r="O282" s="18"/>
    </row>
    <row r="283" spans="1:15">
      <c r="A283" s="12">
        <v>1700833233</v>
      </c>
      <c r="B283" s="13" t="s">
        <v>283</v>
      </c>
      <c r="C283" s="14">
        <v>235.4</v>
      </c>
      <c r="D283" s="15">
        <f>VLOOKUP(A283,[3]FINAL!$B$1:$J$399,9,0)</f>
        <v>1.2688999999999999</v>
      </c>
      <c r="E283" s="28">
        <f>VLOOKUP(A283,[3]FINAL!$B$1:$K$399,10,0)</f>
        <v>140.29</v>
      </c>
      <c r="F283" s="28">
        <f>VLOOKUP(A283,[3]FINAL!$B$1:$L$399,11,0)</f>
        <v>36.85</v>
      </c>
      <c r="G283" s="28">
        <f>VLOOKUP(A283,[3]FINAL!$B$1:$M$400,12,0)</f>
        <v>22.23</v>
      </c>
      <c r="H283" s="28">
        <f>VLOOKUP(A283,[3]FINAL!$B$1:$N$399,13,0)</f>
        <v>13.68</v>
      </c>
      <c r="I283" s="29"/>
      <c r="J283" s="28">
        <f>VLOOKUP(A283,[3]FINAL!$B$1:$R$399,17,0)</f>
        <v>246.07</v>
      </c>
      <c r="K283" s="14">
        <f t="shared" si="8"/>
        <v>246.07</v>
      </c>
      <c r="L283" s="14"/>
      <c r="M283" s="17">
        <v>95</v>
      </c>
      <c r="N283" s="17">
        <f t="shared" si="9"/>
        <v>341.07</v>
      </c>
      <c r="O283" s="18"/>
    </row>
    <row r="284" spans="1:15">
      <c r="A284" s="12">
        <v>1851348379</v>
      </c>
      <c r="B284" s="13" t="s">
        <v>284</v>
      </c>
      <c r="C284" s="14">
        <v>224.6</v>
      </c>
      <c r="D284" s="15">
        <f>VLOOKUP(A284,[3]FINAL!$B$1:$J$399,9,0)</f>
        <v>1.0640000000000001</v>
      </c>
      <c r="E284" s="28">
        <f>VLOOKUP(A284,[3]FINAL!$B$1:$K$399,10,0)</f>
        <v>127.18</v>
      </c>
      <c r="F284" s="28">
        <f>VLOOKUP(A284,[3]FINAL!$B$1:$L$399,11,0)</f>
        <v>36.85</v>
      </c>
      <c r="G284" s="28">
        <f>VLOOKUP(A284,[3]FINAL!$B$1:$M$400,12,0)</f>
        <v>21.39</v>
      </c>
      <c r="H284" s="28">
        <f>VLOOKUP(A284,[3]FINAL!$B$1:$N$399,13,0)</f>
        <v>13.68</v>
      </c>
      <c r="I284" s="29"/>
      <c r="J284" s="28">
        <f>VLOOKUP(A284,[3]FINAL!$B$1:$R$399,17,0)</f>
        <v>229.96</v>
      </c>
      <c r="K284" s="14">
        <f t="shared" si="8"/>
        <v>229.96</v>
      </c>
      <c r="L284" s="14"/>
      <c r="M284" s="17">
        <v>95</v>
      </c>
      <c r="N284" s="17">
        <f t="shared" si="9"/>
        <v>324.96000000000004</v>
      </c>
      <c r="O284" s="18"/>
    </row>
    <row r="285" spans="1:15">
      <c r="A285" s="12">
        <v>1992106348</v>
      </c>
      <c r="B285" s="16" t="s">
        <v>285</v>
      </c>
      <c r="C285" s="14">
        <v>252.52</v>
      </c>
      <c r="D285" s="15">
        <f>VLOOKUP(A285,[3]FINAL!$B$1:$J$399,9,0)</f>
        <v>1.3436999999999999</v>
      </c>
      <c r="E285" s="28">
        <f>VLOOKUP(A285,[3]FINAL!$B$1:$K$399,10,0)</f>
        <v>149.58000000000001</v>
      </c>
      <c r="F285" s="28">
        <f>VLOOKUP(A285,[3]FINAL!$B$1:$L$399,11,0)</f>
        <v>36.85</v>
      </c>
      <c r="G285" s="28">
        <f>VLOOKUP(A285,[3]FINAL!$B$1:$M$400,12,0)</f>
        <v>33.020000000000003</v>
      </c>
      <c r="H285" s="28">
        <f>VLOOKUP(A285,[3]FINAL!$B$1:$N$399,13,0)</f>
        <v>13.68</v>
      </c>
      <c r="I285" s="29"/>
      <c r="J285" s="28">
        <f>VLOOKUP(A285,[3]FINAL!$B$1:$R$399,17,0)</f>
        <v>269.27</v>
      </c>
      <c r="K285" s="14">
        <f t="shared" si="8"/>
        <v>269.27</v>
      </c>
      <c r="L285" s="14"/>
      <c r="M285" s="17">
        <v>95</v>
      </c>
      <c r="N285" s="17">
        <f t="shared" si="9"/>
        <v>364.27</v>
      </c>
      <c r="O285" s="18"/>
    </row>
    <row r="286" spans="1:15">
      <c r="A286" s="12">
        <v>1548696834</v>
      </c>
      <c r="B286" s="13" t="s">
        <v>286</v>
      </c>
      <c r="C286" s="14">
        <v>211.13</v>
      </c>
      <c r="D286" s="15">
        <f>VLOOKUP(A286,[3]FINAL!$B$1:$J$399,9,0)</f>
        <v>1.2314000000000001</v>
      </c>
      <c r="E286" s="28">
        <f>VLOOKUP(A286,[3]FINAL!$B$1:$K$399,10,0)</f>
        <v>141.11000000000001</v>
      </c>
      <c r="F286" s="28">
        <f>VLOOKUP(A286,[3]FINAL!$B$1:$L$399,11,0)</f>
        <v>36.85</v>
      </c>
      <c r="G286" s="28">
        <f>VLOOKUP(A286,[3]FINAL!$B$1:$M$400,12,0)</f>
        <v>22.53</v>
      </c>
      <c r="H286" s="28">
        <f>VLOOKUP(A286,[3]FINAL!$B$1:$N$399,13,0)</f>
        <v>0</v>
      </c>
      <c r="I286" s="29"/>
      <c r="J286" s="28">
        <f>VLOOKUP(A286,[3]FINAL!$B$1:$R$399,17,0)</f>
        <v>231.57</v>
      </c>
      <c r="K286" s="14">
        <f t="shared" si="8"/>
        <v>231.57</v>
      </c>
      <c r="L286" s="14"/>
      <c r="M286" s="17">
        <v>95</v>
      </c>
      <c r="N286" s="17">
        <f t="shared" si="9"/>
        <v>326.57</v>
      </c>
      <c r="O286" s="18"/>
    </row>
    <row r="287" spans="1:15">
      <c r="A287" s="12">
        <v>1396161527</v>
      </c>
      <c r="B287" s="13" t="s">
        <v>287</v>
      </c>
      <c r="C287" s="14">
        <v>237.38</v>
      </c>
      <c r="D287" s="15">
        <f>VLOOKUP(A287,[3]FINAL!$B$1:$J$399,9,0)</f>
        <v>1.2918000000000001</v>
      </c>
      <c r="E287" s="28">
        <f>VLOOKUP(A287,[3]FINAL!$B$1:$K$399,10,0)</f>
        <v>143.53</v>
      </c>
      <c r="F287" s="28">
        <f>VLOOKUP(A287,[3]FINAL!$B$1:$L$399,11,0)</f>
        <v>36.85</v>
      </c>
      <c r="G287" s="28">
        <f>VLOOKUP(A287,[3]FINAL!$B$1:$M$400,12,0)</f>
        <v>17.920000000000002</v>
      </c>
      <c r="H287" s="28">
        <f>VLOOKUP(A287,[3]FINAL!$B$1:$N$399,13,0)</f>
        <v>13.68</v>
      </c>
      <c r="I287" s="29"/>
      <c r="J287" s="28">
        <f>VLOOKUP(A287,[3]FINAL!$B$1:$R$399,17,0)</f>
        <v>244.84</v>
      </c>
      <c r="K287" s="14">
        <f t="shared" si="8"/>
        <v>244.84</v>
      </c>
      <c r="L287" s="14"/>
      <c r="M287" s="17">
        <v>95</v>
      </c>
      <c r="N287" s="17">
        <f t="shared" si="9"/>
        <v>339.84000000000003</v>
      </c>
      <c r="O287" s="18"/>
    </row>
    <row r="288" spans="1:15">
      <c r="A288" s="12">
        <v>1770582363</v>
      </c>
      <c r="B288" s="13" t="s">
        <v>288</v>
      </c>
      <c r="C288" s="14">
        <v>215.8</v>
      </c>
      <c r="D288" s="15">
        <f>VLOOKUP(A288,[3]FINAL!$B$1:$J$399,9,0)</f>
        <v>0.97560000000000002</v>
      </c>
      <c r="E288" s="28">
        <f>VLOOKUP(A288,[3]FINAL!$B$1:$K$399,10,0)</f>
        <v>121.2</v>
      </c>
      <c r="F288" s="28">
        <f>VLOOKUP(A288,[3]FINAL!$B$1:$L$399,11,0)</f>
        <v>36.85</v>
      </c>
      <c r="G288" s="28">
        <f>VLOOKUP(A288,[3]FINAL!$B$1:$M$400,12,0)</f>
        <v>18.59</v>
      </c>
      <c r="H288" s="28">
        <f>VLOOKUP(A288,[3]FINAL!$B$1:$N$399,13,0)</f>
        <v>13.68</v>
      </c>
      <c r="I288" s="29"/>
      <c r="J288" s="28">
        <f>VLOOKUP(A288,[3]FINAL!$B$1:$R$399,17,0)</f>
        <v>219.82</v>
      </c>
      <c r="K288" s="14">
        <f t="shared" si="8"/>
        <v>219.82</v>
      </c>
      <c r="L288" s="14"/>
      <c r="M288" s="17">
        <v>95</v>
      </c>
      <c r="N288" s="17">
        <f t="shared" si="9"/>
        <v>314.82</v>
      </c>
      <c r="O288" s="18"/>
    </row>
    <row r="289" spans="1:15">
      <c r="A289" s="12">
        <v>1376542878</v>
      </c>
      <c r="B289" s="13" t="s">
        <v>289</v>
      </c>
      <c r="C289" s="14">
        <v>208.21</v>
      </c>
      <c r="D289" s="15">
        <f>VLOOKUP(A289,[3]FINAL!$B$1:$J$399,9,0)</f>
        <v>0.93630000000000002</v>
      </c>
      <c r="E289" s="28">
        <f>VLOOKUP(A289,[3]FINAL!$B$1:$K$399,10,0)</f>
        <v>116.7</v>
      </c>
      <c r="F289" s="28">
        <f>VLOOKUP(A289,[3]FINAL!$B$1:$L$399,11,0)</f>
        <v>36.85</v>
      </c>
      <c r="G289" s="28">
        <f>VLOOKUP(A289,[3]FINAL!$B$1:$M$400,12,0)</f>
        <v>21.04</v>
      </c>
      <c r="H289" s="28">
        <f>VLOOKUP(A289,[3]FINAL!$B$1:$N$399,13,0)</f>
        <v>13.68</v>
      </c>
      <c r="I289" s="29"/>
      <c r="J289" s="28">
        <f>VLOOKUP(A289,[3]FINAL!$B$1:$R$399,17,0)</f>
        <v>217.45</v>
      </c>
      <c r="K289" s="14">
        <f t="shared" si="8"/>
        <v>217.45</v>
      </c>
      <c r="L289" s="14"/>
      <c r="M289" s="17">
        <v>95</v>
      </c>
      <c r="N289" s="17">
        <f t="shared" si="9"/>
        <v>312.45</v>
      </c>
      <c r="O289" s="18"/>
    </row>
    <row r="290" spans="1:15">
      <c r="A290" s="12">
        <v>1598127276</v>
      </c>
      <c r="B290" s="13" t="s">
        <v>290</v>
      </c>
      <c r="C290" s="14">
        <v>234.19</v>
      </c>
      <c r="D290" s="15">
        <f>VLOOKUP(A290,[3]FINAL!$B$1:$J$399,9,0)</f>
        <v>1.3524</v>
      </c>
      <c r="E290" s="28">
        <f>VLOOKUP(A290,[3]FINAL!$B$1:$K$399,10,0)</f>
        <v>144.9</v>
      </c>
      <c r="F290" s="28">
        <f>VLOOKUP(A290,[3]FINAL!$B$1:$L$399,11,0)</f>
        <v>36.85</v>
      </c>
      <c r="G290" s="28">
        <f>VLOOKUP(A290,[3]FINAL!$B$1:$M$400,12,0)</f>
        <v>18.420000000000002</v>
      </c>
      <c r="H290" s="28">
        <f>VLOOKUP(A290,[3]FINAL!$B$1:$N$399,13,0)</f>
        <v>13.68</v>
      </c>
      <c r="I290" s="29"/>
      <c r="J290" s="28">
        <f>VLOOKUP(A290,[3]FINAL!$B$1:$R$399,17,0)</f>
        <v>247</v>
      </c>
      <c r="K290" s="14">
        <f t="shared" si="8"/>
        <v>247</v>
      </c>
      <c r="L290" s="14"/>
      <c r="M290" s="17">
        <v>95</v>
      </c>
      <c r="N290" s="17">
        <f t="shared" si="9"/>
        <v>342</v>
      </c>
      <c r="O290" s="18"/>
    </row>
    <row r="291" spans="1:15">
      <c r="A291" s="12">
        <v>1689603060</v>
      </c>
      <c r="B291" s="13" t="s">
        <v>291</v>
      </c>
      <c r="C291" s="14">
        <v>225.53</v>
      </c>
      <c r="D291" s="15">
        <f>VLOOKUP(A291,[3]FINAL!$B$1:$J$399,9,0)</f>
        <v>1.2608999999999999</v>
      </c>
      <c r="E291" s="28">
        <f>VLOOKUP(A291,[3]FINAL!$B$1:$K$399,10,0)</f>
        <v>144.35</v>
      </c>
      <c r="F291" s="28">
        <f>VLOOKUP(A291,[3]FINAL!$B$1:$L$399,11,0)</f>
        <v>36.85</v>
      </c>
      <c r="G291" s="28">
        <f>VLOOKUP(A291,[3]FINAL!$B$1:$M$400,12,0)</f>
        <v>13.22</v>
      </c>
      <c r="H291" s="28">
        <f>VLOOKUP(A291,[3]FINAL!$B$1:$N$399,13,0)</f>
        <v>13.68</v>
      </c>
      <c r="I291" s="29"/>
      <c r="J291" s="28">
        <f>VLOOKUP(A291,[3]FINAL!$B$1:$R$399,17,0)</f>
        <v>240.36</v>
      </c>
      <c r="K291" s="14">
        <f t="shared" si="8"/>
        <v>240.36</v>
      </c>
      <c r="L291" s="14"/>
      <c r="M291" s="17">
        <v>95</v>
      </c>
      <c r="N291" s="17">
        <f t="shared" si="9"/>
        <v>335.36</v>
      </c>
      <c r="O291" s="18"/>
    </row>
    <row r="292" spans="1:15">
      <c r="A292" s="12">
        <v>1700874880</v>
      </c>
      <c r="B292" s="13" t="s">
        <v>292</v>
      </c>
      <c r="C292" s="14">
        <v>223.16</v>
      </c>
      <c r="D292" s="15">
        <f>VLOOKUP(A292,[3]FINAL!$B$1:$J$399,9,0)</f>
        <v>0.97899999999999998</v>
      </c>
      <c r="E292" s="28">
        <f>VLOOKUP(A292,[3]FINAL!$B$1:$K$399,10,0)</f>
        <v>121.34</v>
      </c>
      <c r="F292" s="28">
        <f>VLOOKUP(A292,[3]FINAL!$B$1:$L$399,11,0)</f>
        <v>36.85</v>
      </c>
      <c r="G292" s="28">
        <f>VLOOKUP(A292,[3]FINAL!$B$1:$M$400,12,0)</f>
        <v>21.92</v>
      </c>
      <c r="H292" s="28">
        <f>VLOOKUP(A292,[3]FINAL!$B$1:$N$399,13,0)</f>
        <v>13.68</v>
      </c>
      <c r="I292" s="29"/>
      <c r="J292" s="28">
        <f>VLOOKUP(A292,[3]FINAL!$B$1:$R$399,17,0)</f>
        <v>223.83</v>
      </c>
      <c r="K292" s="14">
        <f t="shared" si="8"/>
        <v>223.83</v>
      </c>
      <c r="L292" s="14"/>
      <c r="M292" s="17">
        <v>95</v>
      </c>
      <c r="N292" s="17">
        <f t="shared" si="9"/>
        <v>318.83000000000004</v>
      </c>
      <c r="O292" s="18"/>
    </row>
    <row r="293" spans="1:15">
      <c r="A293" s="12">
        <v>1306293170</v>
      </c>
      <c r="B293" s="13" t="s">
        <v>293</v>
      </c>
      <c r="C293" s="14">
        <v>230.94</v>
      </c>
      <c r="D293" s="15">
        <f>VLOOKUP(A293,[3]FINAL!$B$1:$J$399,9,0)</f>
        <v>1.3110999999999999</v>
      </c>
      <c r="E293" s="28">
        <f>VLOOKUP(A293,[3]FINAL!$B$1:$K$399,10,0)</f>
        <v>146.38</v>
      </c>
      <c r="F293" s="28">
        <f>VLOOKUP(A293,[3]FINAL!$B$1:$L$399,11,0)</f>
        <v>36.85</v>
      </c>
      <c r="G293" s="28">
        <f>VLOOKUP(A293,[3]FINAL!$B$1:$M$400,12,0)</f>
        <v>8.0299999999999994</v>
      </c>
      <c r="H293" s="28">
        <f>VLOOKUP(A293,[3]FINAL!$B$1:$N$399,13,0)</f>
        <v>13.68</v>
      </c>
      <c r="I293" s="29"/>
      <c r="J293" s="28">
        <f>VLOOKUP(A293,[3]FINAL!$B$1:$R$399,17,0)</f>
        <v>236.71</v>
      </c>
      <c r="K293" s="14">
        <f t="shared" si="8"/>
        <v>236.71</v>
      </c>
      <c r="L293" s="14"/>
      <c r="M293" s="17">
        <v>95</v>
      </c>
      <c r="N293" s="17">
        <f t="shared" si="9"/>
        <v>331.71000000000004</v>
      </c>
      <c r="O293" s="18"/>
    </row>
    <row r="294" spans="1:15">
      <c r="A294" s="12">
        <v>1518968890</v>
      </c>
      <c r="B294" s="13" t="s">
        <v>294</v>
      </c>
      <c r="C294" s="14">
        <v>191.79</v>
      </c>
      <c r="D294" s="15">
        <f>VLOOKUP(A294,[3]FINAL!$B$1:$J$399,9,0)</f>
        <v>0.97</v>
      </c>
      <c r="E294" s="28">
        <f>VLOOKUP(A294,[3]FINAL!$B$1:$K$399,10,0)</f>
        <v>120.42</v>
      </c>
      <c r="F294" s="28">
        <f>VLOOKUP(A294,[3]FINAL!$B$1:$L$399,11,0)</f>
        <v>36.85</v>
      </c>
      <c r="G294" s="28">
        <f>VLOOKUP(A294,[3]FINAL!$B$1:$M$400,12,0)</f>
        <v>18.72</v>
      </c>
      <c r="H294" s="28">
        <f>VLOOKUP(A294,[3]FINAL!$B$1:$N$399,13,0)</f>
        <v>0</v>
      </c>
      <c r="I294" s="29"/>
      <c r="J294" s="28">
        <f>VLOOKUP(A294,[3]FINAL!$B$1:$R$399,17,0)</f>
        <v>203.27</v>
      </c>
      <c r="K294" s="14">
        <f t="shared" si="8"/>
        <v>203.27</v>
      </c>
      <c r="L294" s="14"/>
      <c r="M294" s="17">
        <v>95</v>
      </c>
      <c r="N294" s="17">
        <f t="shared" si="9"/>
        <v>298.27</v>
      </c>
      <c r="O294" s="18"/>
    </row>
    <row r="295" spans="1:15">
      <c r="A295" s="12">
        <v>1750317897</v>
      </c>
      <c r="B295" s="13" t="s">
        <v>295</v>
      </c>
      <c r="C295" s="14">
        <v>233.47</v>
      </c>
      <c r="D295" s="15">
        <f>VLOOKUP(A295,[3]FINAL!$B$1:$J$399,9,0)</f>
        <v>1.1517999999999999</v>
      </c>
      <c r="E295" s="28">
        <f>VLOOKUP(A295,[3]FINAL!$B$1:$K$399,10,0)</f>
        <v>134.16999999999999</v>
      </c>
      <c r="F295" s="28">
        <f>VLOOKUP(A295,[3]FINAL!$B$1:$L$399,11,0)</f>
        <v>36.85</v>
      </c>
      <c r="G295" s="28">
        <f>VLOOKUP(A295,[3]FINAL!$B$1:$M$400,12,0)</f>
        <v>13.28</v>
      </c>
      <c r="H295" s="28">
        <f>VLOOKUP(A295,[3]FINAL!$B$1:$N$399,13,0)</f>
        <v>7.18</v>
      </c>
      <c r="I295" s="29"/>
      <c r="J295" s="28">
        <f>VLOOKUP(A295,[3]FINAL!$B$1:$R$399,17,0)</f>
        <v>221.16</v>
      </c>
      <c r="K295" s="14">
        <f t="shared" si="8"/>
        <v>233.47</v>
      </c>
      <c r="L295" s="14"/>
      <c r="M295" s="17">
        <v>95</v>
      </c>
      <c r="N295" s="17">
        <f t="shared" si="9"/>
        <v>328.47</v>
      </c>
      <c r="O295" s="18"/>
    </row>
    <row r="296" spans="1:15">
      <c r="A296" s="12">
        <v>1659307395</v>
      </c>
      <c r="B296" s="13" t="s">
        <v>296</v>
      </c>
      <c r="C296" s="14">
        <v>222.21</v>
      </c>
      <c r="D296" s="15">
        <f>VLOOKUP(A296,[3]FINAL!$B$1:$J$399,9,0)</f>
        <v>1.1696</v>
      </c>
      <c r="E296" s="28">
        <f>VLOOKUP(A296,[3]FINAL!$B$1:$K$399,10,0)</f>
        <v>135.1</v>
      </c>
      <c r="F296" s="28">
        <f>VLOOKUP(A296,[3]FINAL!$B$1:$L$399,11,0)</f>
        <v>36.85</v>
      </c>
      <c r="G296" s="28">
        <f>VLOOKUP(A296,[3]FINAL!$B$1:$M$400,12,0)</f>
        <v>12.42</v>
      </c>
      <c r="H296" s="28">
        <f>VLOOKUP(A296,[3]FINAL!$B$1:$N$399,13,0)</f>
        <v>13.68</v>
      </c>
      <c r="I296" s="29"/>
      <c r="J296" s="28">
        <f>VLOOKUP(A296,[3]FINAL!$B$1:$R$399,17,0)</f>
        <v>228.75</v>
      </c>
      <c r="K296" s="14">
        <f t="shared" si="8"/>
        <v>228.75</v>
      </c>
      <c r="L296" s="14"/>
      <c r="M296" s="17">
        <v>95</v>
      </c>
      <c r="N296" s="17">
        <f t="shared" si="9"/>
        <v>323.75</v>
      </c>
      <c r="O296" s="18"/>
    </row>
    <row r="297" spans="1:15">
      <c r="A297" s="16">
        <v>1205252640</v>
      </c>
      <c r="B297" s="13" t="s">
        <v>297</v>
      </c>
      <c r="C297" s="14">
        <v>231.14</v>
      </c>
      <c r="D297" s="15">
        <f>VLOOKUP(A297,[3]FINAL!$B$1:$J$399,9,0)</f>
        <v>1.1709000000000001</v>
      </c>
      <c r="E297" s="28">
        <f>VLOOKUP(A297,[3]FINAL!$B$1:$K$399,10,0)</f>
        <v>137.08000000000001</v>
      </c>
      <c r="F297" s="28">
        <f>VLOOKUP(A297,[3]FINAL!$B$1:$L$399,11,0)</f>
        <v>36.85</v>
      </c>
      <c r="G297" s="28">
        <f>VLOOKUP(A297,[3]FINAL!$B$1:$M$400,12,0)</f>
        <v>9.86</v>
      </c>
      <c r="H297" s="28">
        <f>VLOOKUP(A297,[3]FINAL!$B$1:$N$399,13,0)</f>
        <v>13.68</v>
      </c>
      <c r="I297" s="29"/>
      <c r="J297" s="28">
        <f>VLOOKUP(A297,[3]FINAL!$B$1:$R$399,17,0)</f>
        <v>228.08</v>
      </c>
      <c r="K297" s="14">
        <f t="shared" si="8"/>
        <v>231.14</v>
      </c>
      <c r="L297" s="14"/>
      <c r="M297" s="17">
        <v>95</v>
      </c>
      <c r="N297" s="17">
        <f t="shared" si="9"/>
        <v>326.14</v>
      </c>
      <c r="O297" s="18"/>
    </row>
    <row r="298" spans="1:15">
      <c r="A298" s="12">
        <v>1336193754</v>
      </c>
      <c r="B298" s="13" t="s">
        <v>298</v>
      </c>
      <c r="C298" s="14">
        <v>241.55</v>
      </c>
      <c r="D298" s="15">
        <f>VLOOKUP(A298,[3]FINAL!$B$1:$J$399,9,0)</f>
        <v>1.2656000000000001</v>
      </c>
      <c r="E298" s="28">
        <f>VLOOKUP(A298,[3]FINAL!$B$1:$K$399,10,0)</f>
        <v>144.91</v>
      </c>
      <c r="F298" s="28">
        <f>VLOOKUP(A298,[3]FINAL!$B$1:$L$399,11,0)</f>
        <v>36.85</v>
      </c>
      <c r="G298" s="28">
        <f>VLOOKUP(A298,[3]FINAL!$B$1:$M$400,12,0)</f>
        <v>29.18</v>
      </c>
      <c r="H298" s="28">
        <f>VLOOKUP(A298,[3]FINAL!$B$1:$N$399,13,0)</f>
        <v>7.18</v>
      </c>
      <c r="I298" s="29"/>
      <c r="J298" s="28">
        <f>VLOOKUP(A298,[3]FINAL!$B$1:$R$399,17,0)</f>
        <v>251.93</v>
      </c>
      <c r="K298" s="14">
        <f t="shared" si="8"/>
        <v>251.93</v>
      </c>
      <c r="L298" s="14"/>
      <c r="M298" s="17">
        <v>95</v>
      </c>
      <c r="N298" s="17">
        <f t="shared" si="9"/>
        <v>346.93</v>
      </c>
      <c r="O298" s="18"/>
    </row>
    <row r="299" spans="1:15">
      <c r="A299" s="12">
        <v>1568454262</v>
      </c>
      <c r="B299" s="13" t="s">
        <v>299</v>
      </c>
      <c r="C299" s="14">
        <v>214.65</v>
      </c>
      <c r="D299" s="15">
        <f>VLOOKUP(A299,[3]FINAL!$B$1:$J$399,9,0)</f>
        <v>1.0743</v>
      </c>
      <c r="E299" s="28">
        <f>VLOOKUP(A299,[3]FINAL!$B$1:$K$399,10,0)</f>
        <v>128.43</v>
      </c>
      <c r="F299" s="28">
        <f>VLOOKUP(A299,[3]FINAL!$B$1:$L$399,11,0)</f>
        <v>36.85</v>
      </c>
      <c r="G299" s="28">
        <f>VLOOKUP(A299,[3]FINAL!$B$1:$M$400,12,0)</f>
        <v>21.89</v>
      </c>
      <c r="H299" s="28">
        <f>VLOOKUP(A299,[3]FINAL!$B$1:$N$399,13,0)</f>
        <v>0</v>
      </c>
      <c r="I299" s="29"/>
      <c r="J299" s="28">
        <f>VLOOKUP(A299,[3]FINAL!$B$1:$R$399,17,0)</f>
        <v>216.18</v>
      </c>
      <c r="K299" s="14">
        <f t="shared" si="8"/>
        <v>216.18</v>
      </c>
      <c r="L299" s="14"/>
      <c r="M299" s="17">
        <v>95</v>
      </c>
      <c r="N299" s="17">
        <f t="shared" si="9"/>
        <v>311.18</v>
      </c>
      <c r="O299" s="18"/>
    </row>
    <row r="300" spans="1:15">
      <c r="A300" s="12">
        <v>1811920267</v>
      </c>
      <c r="B300" s="13" t="s">
        <v>300</v>
      </c>
      <c r="C300" s="14">
        <v>247.75</v>
      </c>
      <c r="D300" s="15">
        <f>VLOOKUP(A300,[3]FINAL!$B$1:$J$399,9,0)</f>
        <v>1.4311</v>
      </c>
      <c r="E300" s="28">
        <f>VLOOKUP(A300,[3]FINAL!$B$1:$K$399,10,0)</f>
        <v>157.22</v>
      </c>
      <c r="F300" s="28">
        <f>VLOOKUP(A300,[3]FINAL!$B$1:$L$399,11,0)</f>
        <v>36.85</v>
      </c>
      <c r="G300" s="28">
        <f>VLOOKUP(A300,[3]FINAL!$B$1:$M$400,12,0)</f>
        <v>13.39</v>
      </c>
      <c r="H300" s="28">
        <f>VLOOKUP(A300,[3]FINAL!$B$1:$N$399,13,0)</f>
        <v>13.68</v>
      </c>
      <c r="I300" s="29"/>
      <c r="J300" s="28">
        <f>VLOOKUP(A300,[3]FINAL!$B$1:$R$399,17,0)</f>
        <v>255.42</v>
      </c>
      <c r="K300" s="14">
        <f t="shared" si="8"/>
        <v>255.42</v>
      </c>
      <c r="L300" s="14"/>
      <c r="M300" s="17">
        <v>95</v>
      </c>
      <c r="N300" s="17">
        <f t="shared" si="9"/>
        <v>350.41999999999996</v>
      </c>
      <c r="O300" s="18"/>
    </row>
    <row r="301" spans="1:15">
      <c r="A301" s="12">
        <v>1669023685</v>
      </c>
      <c r="B301" s="13" t="s">
        <v>301</v>
      </c>
      <c r="C301" s="14">
        <v>228.62</v>
      </c>
      <c r="D301" s="15">
        <f>VLOOKUP(A301,[3]FINAL!$B$1:$J$399,9,0)</f>
        <v>1.0025999999999999</v>
      </c>
      <c r="E301" s="28">
        <f>VLOOKUP(A301,[3]FINAL!$B$1:$K$399,10,0)</f>
        <v>123.25</v>
      </c>
      <c r="F301" s="28">
        <f>VLOOKUP(A301,[3]FINAL!$B$1:$L$399,11,0)</f>
        <v>36.85</v>
      </c>
      <c r="G301" s="28">
        <f>VLOOKUP(A301,[3]FINAL!$B$1:$M$400,12,0)</f>
        <v>24.65</v>
      </c>
      <c r="H301" s="28">
        <f>VLOOKUP(A301,[3]FINAL!$B$1:$N$399,13,0)</f>
        <v>13.68</v>
      </c>
      <c r="I301" s="29"/>
      <c r="J301" s="28">
        <f>VLOOKUP(A301,[3]FINAL!$B$1:$R$399,17,0)</f>
        <v>229.19</v>
      </c>
      <c r="K301" s="14">
        <f t="shared" si="8"/>
        <v>229.19</v>
      </c>
      <c r="L301" s="14"/>
      <c r="M301" s="17">
        <v>95</v>
      </c>
      <c r="N301" s="17">
        <f t="shared" si="9"/>
        <v>324.19</v>
      </c>
      <c r="O301" s="18"/>
    </row>
    <row r="302" spans="1:15">
      <c r="A302" s="12">
        <v>1053380626</v>
      </c>
      <c r="B302" s="13" t="s">
        <v>302</v>
      </c>
      <c r="C302" s="14">
        <v>233.28</v>
      </c>
      <c r="D302" s="15">
        <f>VLOOKUP(A302,[3]FINAL!$B$1:$J$399,9,0)</f>
        <v>1.2494000000000001</v>
      </c>
      <c r="E302" s="28">
        <f>VLOOKUP(A302,[3]FINAL!$B$1:$K$399,10,0)</f>
        <v>143.16</v>
      </c>
      <c r="F302" s="28">
        <f>VLOOKUP(A302,[3]FINAL!$B$1:$L$399,11,0)</f>
        <v>36.85</v>
      </c>
      <c r="G302" s="28">
        <f>VLOOKUP(A302,[3]FINAL!$B$1:$M$400,12,0)</f>
        <v>13.39</v>
      </c>
      <c r="H302" s="28">
        <f>VLOOKUP(A302,[3]FINAL!$B$1:$N$399,13,0)</f>
        <v>13.68</v>
      </c>
      <c r="I302" s="29"/>
      <c r="J302" s="28">
        <f>VLOOKUP(A302,[3]FINAL!$B$1:$R$399,17,0)</f>
        <v>239.18</v>
      </c>
      <c r="K302" s="14">
        <f t="shared" si="8"/>
        <v>239.18</v>
      </c>
      <c r="L302" s="14"/>
      <c r="M302" s="17">
        <v>95</v>
      </c>
      <c r="N302" s="17">
        <f t="shared" si="9"/>
        <v>334.18</v>
      </c>
      <c r="O302" s="18"/>
    </row>
    <row r="303" spans="1:15">
      <c r="A303" s="12">
        <v>1346241627</v>
      </c>
      <c r="B303" s="13" t="s">
        <v>303</v>
      </c>
      <c r="C303" s="14">
        <v>238.75</v>
      </c>
      <c r="D303" s="15">
        <f>VLOOKUP(A303,[3]FINAL!$B$1:$J$399,9,0)</f>
        <v>1.2858000000000001</v>
      </c>
      <c r="E303" s="28">
        <f>VLOOKUP(A303,[3]FINAL!$B$1:$K$399,10,0)</f>
        <v>149</v>
      </c>
      <c r="F303" s="28">
        <f>VLOOKUP(A303,[3]FINAL!$B$1:$L$399,11,0)</f>
        <v>36.85</v>
      </c>
      <c r="G303" s="28">
        <f>VLOOKUP(A303,[3]FINAL!$B$1:$M$400,12,0)</f>
        <v>21.28</v>
      </c>
      <c r="H303" s="28">
        <f>VLOOKUP(A303,[3]FINAL!$B$1:$N$399,13,0)</f>
        <v>0</v>
      </c>
      <c r="I303" s="29"/>
      <c r="J303" s="28">
        <f>VLOOKUP(A303,[3]FINAL!$B$1:$R$399,17,0)</f>
        <v>239.24</v>
      </c>
      <c r="K303" s="14">
        <f t="shared" si="8"/>
        <v>239.24</v>
      </c>
      <c r="L303" s="14"/>
      <c r="M303" s="17">
        <v>95</v>
      </c>
      <c r="N303" s="17">
        <f t="shared" si="9"/>
        <v>334.24</v>
      </c>
      <c r="O303" s="18"/>
    </row>
    <row r="304" spans="1:15">
      <c r="A304" s="12">
        <v>1316921190</v>
      </c>
      <c r="B304" s="13" t="s">
        <v>304</v>
      </c>
      <c r="C304" s="14">
        <v>247.9</v>
      </c>
      <c r="D304" s="15">
        <f>VLOOKUP(A304,[3]FINAL!$B$1:$J$399,9,0)</f>
        <v>1.3416999999999999</v>
      </c>
      <c r="E304" s="28">
        <f>VLOOKUP(A304,[3]FINAL!$B$1:$K$399,10,0)</f>
        <v>147.96</v>
      </c>
      <c r="F304" s="28">
        <f>VLOOKUP(A304,[3]FINAL!$B$1:$L$399,11,0)</f>
        <v>36.85</v>
      </c>
      <c r="G304" s="28">
        <f>VLOOKUP(A304,[3]FINAL!$B$1:$M$400,12,0)</f>
        <v>26.28</v>
      </c>
      <c r="H304" s="28">
        <f>VLOOKUP(A304,[3]FINAL!$B$1:$N$399,13,0)</f>
        <v>13.68</v>
      </c>
      <c r="I304" s="29"/>
      <c r="J304" s="28">
        <f>VLOOKUP(A304,[3]FINAL!$B$1:$R$399,17,0)</f>
        <v>259.61</v>
      </c>
      <c r="K304" s="14">
        <f t="shared" si="8"/>
        <v>259.61</v>
      </c>
      <c r="L304" s="14"/>
      <c r="M304" s="17">
        <v>95</v>
      </c>
      <c r="N304" s="17">
        <f t="shared" si="9"/>
        <v>354.61</v>
      </c>
      <c r="O304" s="18"/>
    </row>
    <row r="305" spans="1:15">
      <c r="A305" s="12">
        <v>1740278126</v>
      </c>
      <c r="B305" s="13" t="s">
        <v>305</v>
      </c>
      <c r="C305" s="14">
        <v>231.99</v>
      </c>
      <c r="D305" s="15">
        <f>VLOOKUP(A305,[3]FINAL!$B$1:$J$399,9,0)</f>
        <v>1.3085</v>
      </c>
      <c r="E305" s="28">
        <f>VLOOKUP(A305,[3]FINAL!$B$1:$K$399,10,0)</f>
        <v>145.88999999999999</v>
      </c>
      <c r="F305" s="28">
        <f>VLOOKUP(A305,[3]FINAL!$B$1:$L$399,11,0)</f>
        <v>36.85</v>
      </c>
      <c r="G305" s="28">
        <f>VLOOKUP(A305,[3]FINAL!$B$1:$M$400,12,0)</f>
        <v>8.35</v>
      </c>
      <c r="H305" s="28">
        <f>VLOOKUP(A305,[3]FINAL!$B$1:$N$399,13,0)</f>
        <v>13.68</v>
      </c>
      <c r="I305" s="29"/>
      <c r="J305" s="28">
        <f>VLOOKUP(A305,[3]FINAL!$B$1:$R$399,17,0)</f>
        <v>236.51</v>
      </c>
      <c r="K305" s="14">
        <f t="shared" si="8"/>
        <v>236.51</v>
      </c>
      <c r="L305" s="14"/>
      <c r="M305" s="17">
        <v>95</v>
      </c>
      <c r="N305" s="17">
        <f t="shared" si="9"/>
        <v>331.51</v>
      </c>
      <c r="O305" s="18"/>
    </row>
    <row r="306" spans="1:15">
      <c r="A306" s="12">
        <v>1740386473</v>
      </c>
      <c r="B306" s="13" t="s">
        <v>306</v>
      </c>
      <c r="C306" s="14">
        <v>229.91</v>
      </c>
      <c r="D306" s="15">
        <f>VLOOKUP(A306,[3]FINAL!$B$1:$J$399,9,0)</f>
        <v>0.99209999999999998</v>
      </c>
      <c r="E306" s="28">
        <f>VLOOKUP(A306,[3]FINAL!$B$1:$K$399,10,0)</f>
        <v>122.4</v>
      </c>
      <c r="F306" s="28">
        <f>VLOOKUP(A306,[3]FINAL!$B$1:$L$399,11,0)</f>
        <v>36.85</v>
      </c>
      <c r="G306" s="28">
        <f>VLOOKUP(A306,[3]FINAL!$B$1:$M$400,12,0)</f>
        <v>30.25</v>
      </c>
      <c r="H306" s="28">
        <f>VLOOKUP(A306,[3]FINAL!$B$1:$N$399,13,0)</f>
        <v>13.68</v>
      </c>
      <c r="I306" s="29"/>
      <c r="J306" s="28">
        <f>VLOOKUP(A306,[3]FINAL!$B$1:$R$399,17,0)</f>
        <v>234.67</v>
      </c>
      <c r="K306" s="14">
        <f t="shared" si="8"/>
        <v>234.67</v>
      </c>
      <c r="L306" s="14"/>
      <c r="M306" s="17">
        <v>95</v>
      </c>
      <c r="N306" s="17">
        <f t="shared" si="9"/>
        <v>329.66999999999996</v>
      </c>
      <c r="O306" s="18"/>
    </row>
    <row r="307" spans="1:15">
      <c r="A307" s="12">
        <v>1689628141</v>
      </c>
      <c r="B307" s="13" t="s">
        <v>307</v>
      </c>
      <c r="C307" s="14">
        <v>237.76</v>
      </c>
      <c r="D307" s="15">
        <f>VLOOKUP(A307,[3]FINAL!$B$1:$J$399,9,0)</f>
        <v>1.2813000000000001</v>
      </c>
      <c r="E307" s="28">
        <f>VLOOKUP(A307,[3]FINAL!$B$1:$K$399,10,0)</f>
        <v>145.12</v>
      </c>
      <c r="F307" s="28">
        <f>VLOOKUP(A307,[3]FINAL!$B$1:$L$399,11,0)</f>
        <v>36.85</v>
      </c>
      <c r="G307" s="28">
        <f>VLOOKUP(A307,[3]FINAL!$B$1:$M$400,12,0)</f>
        <v>20.239999999999998</v>
      </c>
      <c r="H307" s="28">
        <f>VLOOKUP(A307,[3]FINAL!$B$1:$N$399,13,0)</f>
        <v>13.68</v>
      </c>
      <c r="I307" s="29"/>
      <c r="J307" s="28">
        <f>VLOOKUP(A307,[3]FINAL!$B$1:$R$399,17,0)</f>
        <v>249.35</v>
      </c>
      <c r="K307" s="14">
        <f t="shared" si="8"/>
        <v>249.35</v>
      </c>
      <c r="L307" s="14"/>
      <c r="M307" s="17">
        <v>95</v>
      </c>
      <c r="N307" s="17">
        <f t="shared" si="9"/>
        <v>344.35</v>
      </c>
      <c r="O307" s="18"/>
    </row>
    <row r="308" spans="1:15">
      <c r="A308" s="16">
        <v>1316351034</v>
      </c>
      <c r="B308" s="13" t="s">
        <v>308</v>
      </c>
      <c r="C308" s="14">
        <v>231.2</v>
      </c>
      <c r="D308" s="15">
        <f>VLOOKUP(A308,[3]FINAL!$B$1:$J$399,9,0)</f>
        <v>1.2063999999999999</v>
      </c>
      <c r="E308" s="28">
        <f>VLOOKUP(A308,[3]FINAL!$B$1:$K$399,10,0)</f>
        <v>135.68</v>
      </c>
      <c r="F308" s="28">
        <f>VLOOKUP(A308,[3]FINAL!$B$1:$L$399,11,0)</f>
        <v>36.85</v>
      </c>
      <c r="G308" s="28">
        <f>VLOOKUP(A308,[3]FINAL!$B$1:$M$400,12,0)</f>
        <v>21.82</v>
      </c>
      <c r="H308" s="28">
        <f>VLOOKUP(A308,[3]FINAL!$B$1:$N$399,13,0)</f>
        <v>13.68</v>
      </c>
      <c r="I308" s="29"/>
      <c r="J308" s="28">
        <f>VLOOKUP(A308,[3]FINAL!$B$1:$R$399,17,0)</f>
        <v>240.27</v>
      </c>
      <c r="K308" s="14">
        <f t="shared" si="8"/>
        <v>240.27</v>
      </c>
      <c r="L308" s="14"/>
      <c r="M308" s="17">
        <v>95</v>
      </c>
      <c r="N308" s="17">
        <f t="shared" si="9"/>
        <v>335.27</v>
      </c>
      <c r="O308" s="18"/>
    </row>
    <row r="309" spans="1:15">
      <c r="A309" s="16">
        <v>1437564739</v>
      </c>
      <c r="B309" s="13" t="s">
        <v>309</v>
      </c>
      <c r="C309" s="14">
        <v>239</v>
      </c>
      <c r="D309" s="15">
        <f>VLOOKUP(A309,[3]FINAL!$B$1:$J$399,9,0)</f>
        <v>1.2142999999999999</v>
      </c>
      <c r="E309" s="28">
        <f>VLOOKUP(A309,[3]FINAL!$B$1:$K$399,10,0)</f>
        <v>138.86000000000001</v>
      </c>
      <c r="F309" s="28">
        <f>VLOOKUP(A309,[3]FINAL!$B$1:$L$399,11,0)</f>
        <v>36.85</v>
      </c>
      <c r="G309" s="28">
        <f>VLOOKUP(A309,[3]FINAL!$B$1:$M$400,12,0)</f>
        <v>21.73</v>
      </c>
      <c r="H309" s="28">
        <f>VLOOKUP(A309,[3]FINAL!$B$1:$N$399,13,0)</f>
        <v>13.68</v>
      </c>
      <c r="I309" s="29"/>
      <c r="J309" s="28">
        <f>VLOOKUP(A309,[3]FINAL!$B$1:$R$399,17,0)</f>
        <v>243.84</v>
      </c>
      <c r="K309" s="14">
        <f t="shared" si="8"/>
        <v>243.84</v>
      </c>
      <c r="L309" s="14"/>
      <c r="M309" s="17">
        <v>95</v>
      </c>
      <c r="N309" s="17">
        <f t="shared" si="9"/>
        <v>338.84000000000003</v>
      </c>
      <c r="O309" s="18"/>
    </row>
    <row r="310" spans="1:15">
      <c r="A310" s="16">
        <v>1649685132</v>
      </c>
      <c r="B310" s="13" t="s">
        <v>310</v>
      </c>
      <c r="C310" s="14">
        <v>234.65</v>
      </c>
      <c r="D310" s="15">
        <f>VLOOKUP(A310,[3]FINAL!$B$1:$J$399,9,0)</f>
        <v>1.1167</v>
      </c>
      <c r="E310" s="28">
        <f>VLOOKUP(A310,[3]FINAL!$B$1:$K$399,10,0)</f>
        <v>131.47</v>
      </c>
      <c r="F310" s="28">
        <f>VLOOKUP(A310,[3]FINAL!$B$1:$L$399,11,0)</f>
        <v>36.85</v>
      </c>
      <c r="G310" s="28">
        <f>VLOOKUP(A310,[3]FINAL!$B$1:$M$400,12,0)</f>
        <v>21.67</v>
      </c>
      <c r="H310" s="28">
        <f>VLOOKUP(A310,[3]FINAL!$B$1:$N$399,13,0)</f>
        <v>13.68</v>
      </c>
      <c r="I310" s="29"/>
      <c r="J310" s="28">
        <f>VLOOKUP(A310,[3]FINAL!$B$1:$R$399,17,0)</f>
        <v>235.24</v>
      </c>
      <c r="K310" s="14">
        <f t="shared" si="8"/>
        <v>235.24</v>
      </c>
      <c r="L310" s="14"/>
      <c r="M310" s="17">
        <v>95</v>
      </c>
      <c r="N310" s="17">
        <f t="shared" si="9"/>
        <v>330.24</v>
      </c>
      <c r="O310" s="18"/>
    </row>
    <row r="311" spans="1:15">
      <c r="A311" s="12">
        <v>1063838381</v>
      </c>
      <c r="B311" s="13" t="s">
        <v>311</v>
      </c>
      <c r="C311" s="14">
        <v>232.5</v>
      </c>
      <c r="D311" s="15">
        <f>VLOOKUP(A311,[3]FINAL!$B$1:$J$399,9,0)</f>
        <v>1.2987</v>
      </c>
      <c r="E311" s="28">
        <f>VLOOKUP(A311,[3]FINAL!$B$1:$K$399,10,0)</f>
        <v>144.33000000000001</v>
      </c>
      <c r="F311" s="28">
        <f>VLOOKUP(A311,[3]FINAL!$B$1:$L$399,11,0)</f>
        <v>36.85</v>
      </c>
      <c r="G311" s="28">
        <f>VLOOKUP(A311,[3]FINAL!$B$1:$M$400,12,0)</f>
        <v>17</v>
      </c>
      <c r="H311" s="28">
        <f>VLOOKUP(A311,[3]FINAL!$B$1:$N$399,13,0)</f>
        <v>13.68</v>
      </c>
      <c r="I311" s="29"/>
      <c r="J311" s="28">
        <f>VLOOKUP(A311,[3]FINAL!$B$1:$R$399,17,0)</f>
        <v>244.7</v>
      </c>
      <c r="K311" s="14">
        <f t="shared" si="8"/>
        <v>244.7</v>
      </c>
      <c r="L311" s="14"/>
      <c r="M311" s="17">
        <v>95</v>
      </c>
      <c r="N311" s="17">
        <f t="shared" si="9"/>
        <v>339.7</v>
      </c>
      <c r="O311" s="18"/>
    </row>
    <row r="312" spans="1:15">
      <c r="A312" s="12">
        <v>1003869983</v>
      </c>
      <c r="B312" s="13" t="s">
        <v>312</v>
      </c>
      <c r="C312" s="14">
        <v>212.1</v>
      </c>
      <c r="D312" s="15">
        <f>VLOOKUP(A312,[3]FINAL!$B$1:$J$399,9,0)</f>
        <v>1.0909</v>
      </c>
      <c r="E312" s="28">
        <f>VLOOKUP(A312,[3]FINAL!$B$1:$K$399,10,0)</f>
        <v>130.22999999999999</v>
      </c>
      <c r="F312" s="28">
        <f>VLOOKUP(A312,[3]FINAL!$B$1:$L$399,11,0)</f>
        <v>36.85</v>
      </c>
      <c r="G312" s="28">
        <f>VLOOKUP(A312,[3]FINAL!$B$1:$M$400,12,0)</f>
        <v>8.19</v>
      </c>
      <c r="H312" s="28">
        <f>VLOOKUP(A312,[3]FINAL!$B$1:$N$399,13,0)</f>
        <v>13.68</v>
      </c>
      <c r="I312" s="29"/>
      <c r="J312" s="28">
        <f>VLOOKUP(A312,[3]FINAL!$B$1:$R$399,17,0)</f>
        <v>218.24</v>
      </c>
      <c r="K312" s="14">
        <f t="shared" si="8"/>
        <v>218.24</v>
      </c>
      <c r="L312" s="14"/>
      <c r="M312" s="17">
        <v>95</v>
      </c>
      <c r="N312" s="17">
        <f t="shared" si="9"/>
        <v>313.24</v>
      </c>
      <c r="O312" s="18"/>
    </row>
    <row r="313" spans="1:15">
      <c r="A313" s="12">
        <v>1093708497</v>
      </c>
      <c r="B313" s="13" t="s">
        <v>313</v>
      </c>
      <c r="C313" s="14">
        <v>231.1</v>
      </c>
      <c r="D313" s="15">
        <f>VLOOKUP(A313,[3]FINAL!$B$1:$J$399,9,0)</f>
        <v>1.2245999999999999</v>
      </c>
      <c r="E313" s="28">
        <f>VLOOKUP(A313,[3]FINAL!$B$1:$K$399,10,0)</f>
        <v>139.47999999999999</v>
      </c>
      <c r="F313" s="28">
        <f>VLOOKUP(A313,[3]FINAL!$B$1:$L$399,11,0)</f>
        <v>36.85</v>
      </c>
      <c r="G313" s="28">
        <f>VLOOKUP(A313,[3]FINAL!$B$1:$M$400,12,0)</f>
        <v>12.78</v>
      </c>
      <c r="H313" s="28">
        <f>VLOOKUP(A313,[3]FINAL!$B$1:$N$399,13,0)</f>
        <v>13.68</v>
      </c>
      <c r="I313" s="29"/>
      <c r="J313" s="28">
        <f>VLOOKUP(A313,[3]FINAL!$B$1:$R$399,17,0)</f>
        <v>234.22</v>
      </c>
      <c r="K313" s="14">
        <f t="shared" si="8"/>
        <v>234.22</v>
      </c>
      <c r="L313" s="14"/>
      <c r="M313" s="17">
        <v>95</v>
      </c>
      <c r="N313" s="17">
        <f t="shared" si="9"/>
        <v>329.22</v>
      </c>
      <c r="O313" s="18"/>
    </row>
    <row r="314" spans="1:15">
      <c r="A314" s="12">
        <v>1295733517</v>
      </c>
      <c r="B314" s="13" t="s">
        <v>314</v>
      </c>
      <c r="C314" s="14">
        <v>246.8</v>
      </c>
      <c r="D314" s="15">
        <f>VLOOKUP(A314,[3]FINAL!$B$1:$J$399,9,0)</f>
        <v>1.3309</v>
      </c>
      <c r="E314" s="28">
        <f>VLOOKUP(A314,[3]FINAL!$B$1:$K$399,10,0)</f>
        <v>148.9</v>
      </c>
      <c r="F314" s="28">
        <f>VLOOKUP(A314,[3]FINAL!$B$1:$L$399,11,0)</f>
        <v>36.85</v>
      </c>
      <c r="G314" s="28">
        <f>VLOOKUP(A314,[3]FINAL!$B$1:$M$400,12,0)</f>
        <v>16.5</v>
      </c>
      <c r="H314" s="28">
        <f>VLOOKUP(A314,[3]FINAL!$B$1:$N$399,13,0)</f>
        <v>13.68</v>
      </c>
      <c r="I314" s="29"/>
      <c r="J314" s="28">
        <f>VLOOKUP(A314,[3]FINAL!$B$1:$R$399,17,0)</f>
        <v>249.4</v>
      </c>
      <c r="K314" s="14">
        <f t="shared" si="8"/>
        <v>249.4</v>
      </c>
      <c r="L314" s="14"/>
      <c r="M314" s="17">
        <v>95</v>
      </c>
      <c r="N314" s="17">
        <f t="shared" si="9"/>
        <v>344.4</v>
      </c>
      <c r="O314" s="18"/>
    </row>
    <row r="315" spans="1:15">
      <c r="A315" s="12">
        <v>1649268335</v>
      </c>
      <c r="B315" s="13" t="s">
        <v>315</v>
      </c>
      <c r="C315" s="14">
        <v>231.92</v>
      </c>
      <c r="D315" s="15">
        <f>VLOOKUP(A315,[3]FINAL!$B$1:$J$399,9,0)</f>
        <v>1.2533000000000001</v>
      </c>
      <c r="E315" s="28">
        <f>VLOOKUP(A315,[3]FINAL!$B$1:$K$399,10,0)</f>
        <v>142.99</v>
      </c>
      <c r="F315" s="28">
        <f>VLOOKUP(A315,[3]FINAL!$B$1:$L$399,11,0)</f>
        <v>36.85</v>
      </c>
      <c r="G315" s="28">
        <f>VLOOKUP(A315,[3]FINAL!$B$1:$M$400,12,0)</f>
        <v>7.82</v>
      </c>
      <c r="H315" s="28">
        <f>VLOOKUP(A315,[3]FINAL!$B$1:$N$399,13,0)</f>
        <v>7.18</v>
      </c>
      <c r="I315" s="29"/>
      <c r="J315" s="28">
        <f>VLOOKUP(A315,[3]FINAL!$B$1:$R$399,17,0)</f>
        <v>225.04</v>
      </c>
      <c r="K315" s="14">
        <f t="shared" si="8"/>
        <v>231.92</v>
      </c>
      <c r="L315" s="14"/>
      <c r="M315" s="17">
        <v>95</v>
      </c>
      <c r="N315" s="17">
        <f t="shared" si="9"/>
        <v>326.91999999999996</v>
      </c>
      <c r="O315" s="18"/>
    </row>
    <row r="316" spans="1:15">
      <c r="A316" s="12">
        <v>1861504946</v>
      </c>
      <c r="B316" s="16" t="s">
        <v>316</v>
      </c>
      <c r="C316" s="14">
        <v>237.51</v>
      </c>
      <c r="D316" s="15">
        <f>VLOOKUP(A316,[3]FINAL!$B$1:$J$399,9,0)</f>
        <v>1.2229000000000001</v>
      </c>
      <c r="E316" s="28">
        <f>VLOOKUP(A316,[3]FINAL!$B$1:$K$399,10,0)</f>
        <v>140.56</v>
      </c>
      <c r="F316" s="28">
        <f>VLOOKUP(A316,[3]FINAL!$B$1:$L$399,11,0)</f>
        <v>36.85</v>
      </c>
      <c r="G316" s="28">
        <f>VLOOKUP(A316,[3]FINAL!$B$1:$M$400,12,0)</f>
        <v>24.85</v>
      </c>
      <c r="H316" s="28">
        <f>VLOOKUP(A316,[3]FINAL!$B$1:$N$399,13,0)</f>
        <v>13.68</v>
      </c>
      <c r="I316" s="29"/>
      <c r="J316" s="28">
        <f>VLOOKUP(A316,[3]FINAL!$B$1:$R$399,17,0)</f>
        <v>249.41</v>
      </c>
      <c r="K316" s="14">
        <f t="shared" si="8"/>
        <v>249.41</v>
      </c>
      <c r="L316" s="14"/>
      <c r="M316" s="17">
        <v>95</v>
      </c>
      <c r="N316" s="17">
        <f t="shared" si="9"/>
        <v>344.40999999999997</v>
      </c>
      <c r="O316" s="18"/>
    </row>
    <row r="317" spans="1:15">
      <c r="A317" s="12">
        <v>1053395210</v>
      </c>
      <c r="B317" s="13" t="s">
        <v>317</v>
      </c>
      <c r="C317" s="14">
        <v>216.2</v>
      </c>
      <c r="D317" s="15">
        <f>VLOOKUP(A317,[3]FINAL!$B$1:$J$399,9,0)</f>
        <v>1.1148</v>
      </c>
      <c r="E317" s="28">
        <f>VLOOKUP(A317,[3]FINAL!$B$1:$K$399,10,0)</f>
        <v>132.71</v>
      </c>
      <c r="F317" s="28">
        <f>VLOOKUP(A317,[3]FINAL!$B$1:$L$399,11,0)</f>
        <v>36.85</v>
      </c>
      <c r="G317" s="28">
        <f>VLOOKUP(A317,[3]FINAL!$B$1:$M$400,12,0)</f>
        <v>8.0299999999999994</v>
      </c>
      <c r="H317" s="28">
        <f>VLOOKUP(A317,[3]FINAL!$B$1:$N$399,13,0)</f>
        <v>13.68</v>
      </c>
      <c r="I317" s="29"/>
      <c r="J317" s="28">
        <f>VLOOKUP(A317,[3]FINAL!$B$1:$R$399,17,0)</f>
        <v>220.92</v>
      </c>
      <c r="K317" s="14">
        <f t="shared" si="8"/>
        <v>220.92</v>
      </c>
      <c r="L317" s="14"/>
      <c r="M317" s="17">
        <v>95</v>
      </c>
      <c r="N317" s="17">
        <f t="shared" si="9"/>
        <v>315.91999999999996</v>
      </c>
      <c r="O317" s="18"/>
    </row>
    <row r="318" spans="1:15">
      <c r="A318" s="12">
        <v>1043263981</v>
      </c>
      <c r="B318" s="13" t="s">
        <v>318</v>
      </c>
      <c r="C318" s="14">
        <v>223.18</v>
      </c>
      <c r="D318" s="15">
        <f>VLOOKUP(A318,[3]FINAL!$B$1:$J$399,9,0)</f>
        <v>1.0517000000000001</v>
      </c>
      <c r="E318" s="28">
        <f>VLOOKUP(A318,[3]FINAL!$B$1:$K$399,10,0)</f>
        <v>127.15</v>
      </c>
      <c r="F318" s="28">
        <f>VLOOKUP(A318,[3]FINAL!$B$1:$L$399,11,0)</f>
        <v>36.85</v>
      </c>
      <c r="G318" s="28">
        <f>VLOOKUP(A318,[3]FINAL!$B$1:$M$400,12,0)</f>
        <v>11.82</v>
      </c>
      <c r="H318" s="28">
        <f>VLOOKUP(A318,[3]FINAL!$B$1:$N$399,13,0)</f>
        <v>13.68</v>
      </c>
      <c r="I318" s="29"/>
      <c r="J318" s="28">
        <f>VLOOKUP(A318,[3]FINAL!$B$1:$R$399,17,0)</f>
        <v>218.87</v>
      </c>
      <c r="K318" s="14">
        <f t="shared" si="8"/>
        <v>223.18</v>
      </c>
      <c r="L318" s="14"/>
      <c r="M318" s="17">
        <v>95</v>
      </c>
      <c r="N318" s="17">
        <f t="shared" si="9"/>
        <v>318.18</v>
      </c>
      <c r="O318" s="18"/>
    </row>
    <row r="319" spans="1:15">
      <c r="A319" s="12">
        <v>1003205337</v>
      </c>
      <c r="B319" s="16" t="s">
        <v>319</v>
      </c>
      <c r="C319" s="14">
        <v>238.62</v>
      </c>
      <c r="D319" s="15">
        <f>VLOOKUP(A319,[3]FINAL!$B$1:$J$399,9,0)</f>
        <v>1.1695</v>
      </c>
      <c r="E319" s="28">
        <f>VLOOKUP(A319,[3]FINAL!$B$1:$K$399,10,0)</f>
        <v>136.57</v>
      </c>
      <c r="F319" s="28">
        <f>VLOOKUP(A319,[3]FINAL!$B$1:$L$399,11,0)</f>
        <v>36.85</v>
      </c>
      <c r="G319" s="28">
        <f>VLOOKUP(A319,[3]FINAL!$B$1:$M$400,12,0)</f>
        <v>31.46</v>
      </c>
      <c r="H319" s="28">
        <f>VLOOKUP(A319,[3]FINAL!$B$1:$N$399,13,0)</f>
        <v>13.68</v>
      </c>
      <c r="I319" s="29"/>
      <c r="J319" s="28">
        <f>VLOOKUP(A319,[3]FINAL!$B$1:$R$399,17,0)</f>
        <v>252.45</v>
      </c>
      <c r="K319" s="14">
        <f t="shared" si="8"/>
        <v>252.45</v>
      </c>
      <c r="L319" s="14"/>
      <c r="M319" s="17">
        <v>95</v>
      </c>
      <c r="N319" s="17">
        <f t="shared" si="9"/>
        <v>347.45</v>
      </c>
      <c r="O319" s="18"/>
    </row>
    <row r="320" spans="1:15">
      <c r="A320" s="12">
        <v>1184712580</v>
      </c>
      <c r="B320" s="13" t="s">
        <v>320</v>
      </c>
      <c r="C320" s="14">
        <v>229.42</v>
      </c>
      <c r="D320" s="15">
        <f>VLOOKUP(A320,[3]FINAL!$B$1:$J$399,9,0)</f>
        <v>1.0532999999999999</v>
      </c>
      <c r="E320" s="28">
        <f>VLOOKUP(A320,[3]FINAL!$B$1:$K$399,10,0)</f>
        <v>128.25</v>
      </c>
      <c r="F320" s="28">
        <f>VLOOKUP(A320,[3]FINAL!$B$1:$L$399,11,0)</f>
        <v>36.85</v>
      </c>
      <c r="G320" s="28">
        <f>VLOOKUP(A320,[3]FINAL!$B$1:$M$400,12,0)</f>
        <v>17.86</v>
      </c>
      <c r="H320" s="28">
        <f>VLOOKUP(A320,[3]FINAL!$B$1:$N$399,13,0)</f>
        <v>0</v>
      </c>
      <c r="I320" s="29"/>
      <c r="J320" s="28">
        <f>VLOOKUP(A320,[3]FINAL!$B$1:$R$399,17,0)</f>
        <v>211.32</v>
      </c>
      <c r="K320" s="14">
        <f t="shared" si="8"/>
        <v>229.42</v>
      </c>
      <c r="L320" s="14"/>
      <c r="M320" s="17">
        <v>95</v>
      </c>
      <c r="N320" s="17">
        <f t="shared" si="9"/>
        <v>324.41999999999996</v>
      </c>
      <c r="O320" s="18"/>
    </row>
    <row r="321" spans="1:15">
      <c r="A321" s="12">
        <v>1407843097</v>
      </c>
      <c r="B321" s="13" t="s">
        <v>321</v>
      </c>
      <c r="C321" s="14">
        <v>223.37</v>
      </c>
      <c r="D321" s="15">
        <f>VLOOKUP(A321,[3]FINAL!$B$1:$J$399,9,0)</f>
        <v>1.19</v>
      </c>
      <c r="E321" s="28">
        <f>VLOOKUP(A321,[3]FINAL!$B$1:$K$399,10,0)</f>
        <v>139.22999999999999</v>
      </c>
      <c r="F321" s="28">
        <f>VLOOKUP(A321,[3]FINAL!$B$1:$L$399,11,0)</f>
        <v>36.85</v>
      </c>
      <c r="G321" s="28">
        <f>VLOOKUP(A321,[3]FINAL!$B$1:$M$400,12,0)</f>
        <v>22.53</v>
      </c>
      <c r="H321" s="28">
        <f>VLOOKUP(A321,[3]FINAL!$B$1:$N$399,13,0)</f>
        <v>0</v>
      </c>
      <c r="I321" s="29"/>
      <c r="J321" s="28">
        <f>VLOOKUP(A321,[3]FINAL!$B$1:$R$399,17,0)</f>
        <v>229.39</v>
      </c>
      <c r="K321" s="14">
        <f t="shared" si="8"/>
        <v>229.39</v>
      </c>
      <c r="L321" s="14"/>
      <c r="M321" s="17">
        <v>95</v>
      </c>
      <c r="N321" s="17">
        <f t="shared" si="9"/>
        <v>324.39</v>
      </c>
      <c r="O321" s="18"/>
    </row>
    <row r="322" spans="1:15">
      <c r="A322" s="12">
        <v>1891346797</v>
      </c>
      <c r="B322" s="13" t="s">
        <v>322</v>
      </c>
      <c r="C322" s="14">
        <v>226.56</v>
      </c>
      <c r="D322" s="15">
        <f>VLOOKUP(A322,[3]FINAL!$B$1:$J$399,9,0)</f>
        <v>1.0733999999999999</v>
      </c>
      <c r="E322" s="28">
        <f>VLOOKUP(A322,[3]FINAL!$B$1:$K$399,10,0)</f>
        <v>128.85</v>
      </c>
      <c r="F322" s="28">
        <f>VLOOKUP(A322,[3]FINAL!$B$1:$L$399,11,0)</f>
        <v>36.85</v>
      </c>
      <c r="G322" s="28">
        <f>VLOOKUP(A322,[3]FINAL!$B$1:$M$400,12,0)</f>
        <v>23.74</v>
      </c>
      <c r="H322" s="28">
        <f>VLOOKUP(A322,[3]FINAL!$B$1:$N$399,13,0)</f>
        <v>13.68</v>
      </c>
      <c r="I322" s="29"/>
      <c r="J322" s="28">
        <f>VLOOKUP(A322,[3]FINAL!$B$1:$R$399,17,0)</f>
        <v>234.6</v>
      </c>
      <c r="K322" s="14">
        <f t="shared" si="8"/>
        <v>234.6</v>
      </c>
      <c r="L322" s="14"/>
      <c r="M322" s="17">
        <v>95</v>
      </c>
      <c r="N322" s="17">
        <f t="shared" si="9"/>
        <v>329.6</v>
      </c>
      <c r="O322" s="18"/>
    </row>
    <row r="323" spans="1:15">
      <c r="A323" s="12">
        <v>1629511597</v>
      </c>
      <c r="B323" s="13" t="s">
        <v>323</v>
      </c>
      <c r="C323" s="14">
        <v>200.14</v>
      </c>
      <c r="D323" s="15">
        <f>VLOOKUP(A323,[3]FINAL!$B$1:$J$399,9,0)</f>
        <v>0.90190000000000003</v>
      </c>
      <c r="E323" s="28">
        <f>VLOOKUP(A323,[3]FINAL!$B$1:$K$399,10,0)</f>
        <v>116.12</v>
      </c>
      <c r="F323" s="28">
        <f>VLOOKUP(A323,[3]FINAL!$B$1:$L$399,11,0)</f>
        <v>36.85</v>
      </c>
      <c r="G323" s="28">
        <f>VLOOKUP(A323,[3]FINAL!$B$1:$M$400,12,0)</f>
        <v>8.85</v>
      </c>
      <c r="H323" s="28">
        <f>VLOOKUP(A323,[3]FINAL!$B$1:$N$399,13,0)</f>
        <v>13.68</v>
      </c>
      <c r="I323" s="29"/>
      <c r="J323" s="28">
        <f>VLOOKUP(A323,[3]FINAL!$B$1:$R$399,17,0)</f>
        <v>202.7</v>
      </c>
      <c r="K323" s="14">
        <f t="shared" si="8"/>
        <v>202.7</v>
      </c>
      <c r="L323" s="14"/>
      <c r="M323" s="17">
        <v>95</v>
      </c>
      <c r="N323" s="17">
        <f t="shared" si="9"/>
        <v>297.7</v>
      </c>
      <c r="O323" s="18"/>
    </row>
    <row r="324" spans="1:15">
      <c r="A324" s="12">
        <v>1164725198</v>
      </c>
      <c r="B324" s="13" t="s">
        <v>324</v>
      </c>
      <c r="C324" s="14">
        <v>243.98</v>
      </c>
      <c r="D324" s="15">
        <f>VLOOKUP(A324,[3]FINAL!$B$1:$J$399,9,0)</f>
        <v>1.4126000000000001</v>
      </c>
      <c r="E324" s="28">
        <f>VLOOKUP(A324,[3]FINAL!$B$1:$K$399,10,0)</f>
        <v>155.91999999999999</v>
      </c>
      <c r="F324" s="28">
        <f>VLOOKUP(A324,[3]FINAL!$B$1:$L$399,11,0)</f>
        <v>36.85</v>
      </c>
      <c r="G324" s="28">
        <f>VLOOKUP(A324,[3]FINAL!$B$1:$M$400,12,0)</f>
        <v>13.12</v>
      </c>
      <c r="H324" s="28">
        <f>VLOOKUP(A324,[3]FINAL!$B$1:$N$399,13,0)</f>
        <v>13.68</v>
      </c>
      <c r="I324" s="29"/>
      <c r="J324" s="28">
        <f>VLOOKUP(A324,[3]FINAL!$B$1:$R$399,17,0)</f>
        <v>253.6</v>
      </c>
      <c r="K324" s="14">
        <f t="shared" si="8"/>
        <v>253.6</v>
      </c>
      <c r="L324" s="14"/>
      <c r="M324" s="17">
        <v>95</v>
      </c>
      <c r="N324" s="17">
        <f t="shared" si="9"/>
        <v>348.6</v>
      </c>
      <c r="O324" s="18"/>
    </row>
    <row r="325" spans="1:15">
      <c r="A325" s="12">
        <v>1710244827</v>
      </c>
      <c r="B325" s="13" t="s">
        <v>325</v>
      </c>
      <c r="C325" s="14">
        <v>263.94</v>
      </c>
      <c r="D325" s="15">
        <f>VLOOKUP(A325,[3]FINAL!$B$1:$J$399,9,0)</f>
        <v>1.3995</v>
      </c>
      <c r="E325" s="28">
        <f>VLOOKUP(A325,[3]FINAL!$B$1:$K$399,10,0)</f>
        <v>158.32</v>
      </c>
      <c r="F325" s="28">
        <f>VLOOKUP(A325,[3]FINAL!$B$1:$L$399,11,0)</f>
        <v>36.85</v>
      </c>
      <c r="G325" s="28">
        <f>VLOOKUP(A325,[3]FINAL!$B$1:$M$400,12,0)</f>
        <v>34.78</v>
      </c>
      <c r="H325" s="28">
        <f>VLOOKUP(A325,[3]FINAL!$B$1:$N$399,13,0)</f>
        <v>13.68</v>
      </c>
      <c r="I325" s="29"/>
      <c r="J325" s="28">
        <f>VLOOKUP(A325,[3]FINAL!$B$1:$R$399,17,0)</f>
        <v>281.39</v>
      </c>
      <c r="K325" s="14">
        <f t="shared" si="8"/>
        <v>281.39</v>
      </c>
      <c r="L325" s="14"/>
      <c r="M325" s="17">
        <v>95</v>
      </c>
      <c r="N325" s="17">
        <f t="shared" si="9"/>
        <v>376.39</v>
      </c>
      <c r="O325" s="18"/>
    </row>
    <row r="326" spans="1:15">
      <c r="A326" s="16">
        <v>1821414269</v>
      </c>
      <c r="B326" s="13" t="s">
        <v>326</v>
      </c>
      <c r="C326" s="14">
        <v>235.52</v>
      </c>
      <c r="D326" s="15">
        <f>VLOOKUP(A326,[3]FINAL!$B$1:$J$399,9,0)</f>
        <v>1.3446</v>
      </c>
      <c r="E326" s="28">
        <f>VLOOKUP(A326,[3]FINAL!$B$1:$K$399,10,0)</f>
        <v>145.51</v>
      </c>
      <c r="F326" s="28">
        <f>VLOOKUP(A326,[3]FINAL!$B$1:$L$399,11,0)</f>
        <v>36.85</v>
      </c>
      <c r="G326" s="28">
        <f>VLOOKUP(A326,[3]FINAL!$B$1:$M$400,12,0)</f>
        <v>18.23</v>
      </c>
      <c r="H326" s="28">
        <f>VLOOKUP(A326,[3]FINAL!$B$1:$N$399,13,0)</f>
        <v>13.68</v>
      </c>
      <c r="I326" s="29"/>
      <c r="J326" s="28">
        <f>VLOOKUP(A326,[3]FINAL!$B$1:$R$399,17,0)</f>
        <v>247.48</v>
      </c>
      <c r="K326" s="14">
        <f t="shared" si="8"/>
        <v>247.48</v>
      </c>
      <c r="L326" s="14"/>
      <c r="M326" s="17">
        <v>95</v>
      </c>
      <c r="N326" s="17">
        <f t="shared" si="9"/>
        <v>342.48</v>
      </c>
      <c r="O326" s="18"/>
    </row>
    <row r="327" spans="1:15">
      <c r="A327" s="12">
        <v>1225588536</v>
      </c>
      <c r="B327" s="13" t="s">
        <v>327</v>
      </c>
      <c r="C327" s="14">
        <v>235.79</v>
      </c>
      <c r="D327" s="15">
        <f>VLOOKUP(A327,[3]FINAL!$B$1:$J$399,9,0)</f>
        <v>1.3340000000000001</v>
      </c>
      <c r="E327" s="28">
        <f>VLOOKUP(A327,[3]FINAL!$B$1:$K$399,10,0)</f>
        <v>146.69999999999999</v>
      </c>
      <c r="F327" s="28">
        <f>VLOOKUP(A327,[3]FINAL!$B$1:$L$399,11,0)</f>
        <v>36.85</v>
      </c>
      <c r="G327" s="28">
        <f>VLOOKUP(A327,[3]FINAL!$B$1:$M$400,12,0)</f>
        <v>18.32</v>
      </c>
      <c r="H327" s="28">
        <f>VLOOKUP(A327,[3]FINAL!$B$1:$N$399,13,0)</f>
        <v>13.68</v>
      </c>
      <c r="I327" s="29"/>
      <c r="J327" s="28">
        <f>VLOOKUP(A327,[3]FINAL!$B$1:$R$399,17,0)</f>
        <v>248.96</v>
      </c>
      <c r="K327" s="14">
        <f t="shared" si="8"/>
        <v>248.96</v>
      </c>
      <c r="L327" s="14"/>
      <c r="M327" s="17">
        <v>95</v>
      </c>
      <c r="N327" s="17">
        <f t="shared" si="9"/>
        <v>343.96000000000004</v>
      </c>
      <c r="O327" s="18"/>
    </row>
    <row r="328" spans="1:15">
      <c r="A328" s="16">
        <v>1346851052</v>
      </c>
      <c r="B328" s="16" t="s">
        <v>328</v>
      </c>
      <c r="C328" s="14">
        <v>234.73</v>
      </c>
      <c r="D328" s="15">
        <f>VLOOKUP(A328,[3]FINAL!$B$1:$J$399,9,0)</f>
        <v>1.3935</v>
      </c>
      <c r="E328" s="28">
        <f>VLOOKUP(A328,[3]FINAL!$B$1:$K$399,10,0)</f>
        <v>154.05000000000001</v>
      </c>
      <c r="F328" s="28">
        <f>VLOOKUP(A328,[3]FINAL!$B$1:$L$399,11,0)</f>
        <v>36.85</v>
      </c>
      <c r="G328" s="28">
        <f>VLOOKUP(A328,[3]FINAL!$B$1:$M$400,12,0)</f>
        <v>11.46</v>
      </c>
      <c r="H328" s="28">
        <f>VLOOKUP(A328,[3]FINAL!$B$1:$N$399,13,0)</f>
        <v>13.68</v>
      </c>
      <c r="I328" s="29"/>
      <c r="J328" s="28">
        <f>VLOOKUP(A328,[3]FINAL!$B$1:$R$399,17,0)</f>
        <v>249.53</v>
      </c>
      <c r="K328" s="14">
        <f t="shared" si="8"/>
        <v>249.53</v>
      </c>
      <c r="L328" s="14"/>
      <c r="M328" s="17">
        <v>95</v>
      </c>
      <c r="N328" s="17">
        <f t="shared" si="9"/>
        <v>344.53</v>
      </c>
      <c r="O328" s="18"/>
    </row>
    <row r="329" spans="1:15">
      <c r="A329" s="16">
        <v>1174149934</v>
      </c>
      <c r="B329" s="16" t="s">
        <v>329</v>
      </c>
      <c r="C329" s="14">
        <v>223.5</v>
      </c>
      <c r="D329" s="15">
        <f>VLOOKUP(A329,[3]FINAL!$B$1:$J$399,9,0)</f>
        <v>1.2088050350469379</v>
      </c>
      <c r="E329" s="28">
        <f>VLOOKUP(A329,[3]FINAL!$B$1:$K$399,10,0)</f>
        <v>137.97</v>
      </c>
      <c r="F329" s="28">
        <f>VLOOKUP(A329,[3]FINAL!$B$1:$L$399,11,0)</f>
        <v>36.85</v>
      </c>
      <c r="G329" s="28">
        <f>VLOOKUP(A329,[3]FINAL!$B$1:$M$400,12,0)</f>
        <v>11.95</v>
      </c>
      <c r="H329" s="28">
        <f>VLOOKUP(A329,[3]FINAL!$B$1:$N$399,13,0)</f>
        <v>13.68</v>
      </c>
      <c r="I329" s="29"/>
      <c r="J329" s="28">
        <f>VLOOKUP(A329,[3]FINAL!$B$1:$R$399,17,0)</f>
        <v>231.52</v>
      </c>
      <c r="K329" s="14">
        <f t="shared" si="8"/>
        <v>231.52</v>
      </c>
      <c r="L329" s="14"/>
      <c r="M329" s="17">
        <v>95</v>
      </c>
      <c r="N329" s="17">
        <f t="shared" si="9"/>
        <v>326.52</v>
      </c>
      <c r="O329" s="18"/>
    </row>
    <row r="330" spans="1:15">
      <c r="A330" s="12">
        <v>1922611102</v>
      </c>
      <c r="B330" s="13" t="s">
        <v>330</v>
      </c>
      <c r="C330" s="14">
        <v>233.37</v>
      </c>
      <c r="D330" s="15">
        <f>VLOOKUP(A330,[3]FINAL!$B$1:$J$399,9,0)</f>
        <v>1.3514999999999999</v>
      </c>
      <c r="E330" s="28">
        <f>VLOOKUP(A330,[3]FINAL!$B$1:$K$399,10,0)</f>
        <v>153.58000000000001</v>
      </c>
      <c r="F330" s="28">
        <f>VLOOKUP(A330,[3]FINAL!$B$1:$L$399,11,0)</f>
        <v>36.85</v>
      </c>
      <c r="G330" s="28">
        <f>VLOOKUP(A330,[3]FINAL!$B$1:$M$400,12,0)</f>
        <v>7.59</v>
      </c>
      <c r="H330" s="28">
        <f>VLOOKUP(A330,[3]FINAL!$B$1:$N$399,13,0)</f>
        <v>7.18</v>
      </c>
      <c r="I330" s="29"/>
      <c r="J330" s="28">
        <f>VLOOKUP(A330,[3]FINAL!$B$1:$R$399,17,0)</f>
        <v>237.01</v>
      </c>
      <c r="K330" s="14">
        <f t="shared" si="8"/>
        <v>237.01</v>
      </c>
      <c r="L330" s="14"/>
      <c r="M330" s="17">
        <v>95</v>
      </c>
      <c r="N330" s="17">
        <f t="shared" si="9"/>
        <v>332.01</v>
      </c>
      <c r="O330" s="18"/>
    </row>
    <row r="331" spans="1:15">
      <c r="A331" s="12">
        <v>1861003485</v>
      </c>
      <c r="B331" s="13" t="s">
        <v>331</v>
      </c>
      <c r="C331" s="14">
        <v>232.04</v>
      </c>
      <c r="D331" s="15">
        <f>VLOOKUP(A331,[3]FINAL!$B$1:$J$399,9,0)</f>
        <v>1.3279000000000001</v>
      </c>
      <c r="E331" s="28">
        <f>VLOOKUP(A331,[3]FINAL!$B$1:$K$399,10,0)</f>
        <v>148.38</v>
      </c>
      <c r="F331" s="28">
        <f>VLOOKUP(A331,[3]FINAL!$B$1:$L$399,11,0)</f>
        <v>36.85</v>
      </c>
      <c r="G331" s="28">
        <f>VLOOKUP(A331,[3]FINAL!$B$1:$M$400,12,0)</f>
        <v>8.9700000000000006</v>
      </c>
      <c r="H331" s="28">
        <f>VLOOKUP(A331,[3]FINAL!$B$1:$N$399,13,0)</f>
        <v>13.68</v>
      </c>
      <c r="I331" s="29"/>
      <c r="J331" s="28">
        <f>VLOOKUP(A331,[3]FINAL!$B$1:$R$399,17,0)</f>
        <v>240.1</v>
      </c>
      <c r="K331" s="14">
        <f t="shared" si="8"/>
        <v>240.1</v>
      </c>
      <c r="L331" s="14"/>
      <c r="M331" s="17">
        <v>95</v>
      </c>
      <c r="N331" s="17">
        <f t="shared" si="9"/>
        <v>335.1</v>
      </c>
      <c r="O331" s="18"/>
    </row>
    <row r="332" spans="1:15">
      <c r="A332" s="16">
        <v>1669083291</v>
      </c>
      <c r="B332" s="16" t="s">
        <v>332</v>
      </c>
      <c r="C332" s="14">
        <v>220.29</v>
      </c>
      <c r="D332" s="15">
        <f>VLOOKUP(A332,[3]FINAL!$B$1:$J$399,9,0)</f>
        <v>1.27</v>
      </c>
      <c r="E332" s="28">
        <f>VLOOKUP(A332,[3]FINAL!$B$1:$K$399,10,0)</f>
        <v>142.54</v>
      </c>
      <c r="F332" s="28">
        <f>VLOOKUP(A332,[3]FINAL!$B$1:$L$399,11,0)</f>
        <v>36.85</v>
      </c>
      <c r="G332" s="28">
        <f>VLOOKUP(A332,[3]FINAL!$B$1:$M$400,12,0)</f>
        <v>8.0299999999999994</v>
      </c>
      <c r="H332" s="28">
        <f>VLOOKUP(A332,[3]FINAL!$B$1:$N$399,13,0)</f>
        <v>13.68</v>
      </c>
      <c r="I332" s="29"/>
      <c r="J332" s="28">
        <f>VLOOKUP(A332,[3]FINAL!$B$1:$R$399,17,0)</f>
        <v>232.27</v>
      </c>
      <c r="K332" s="14">
        <f t="shared" si="8"/>
        <v>232.27</v>
      </c>
      <c r="L332" s="14"/>
      <c r="M332" s="17">
        <v>95</v>
      </c>
      <c r="N332" s="17">
        <f t="shared" si="9"/>
        <v>327.27</v>
      </c>
      <c r="O332" s="18"/>
    </row>
    <row r="333" spans="1:15">
      <c r="A333" s="12">
        <v>1699313544</v>
      </c>
      <c r="B333" s="13" t="s">
        <v>333</v>
      </c>
      <c r="C333" s="14">
        <v>249.2</v>
      </c>
      <c r="D333" s="15">
        <f>VLOOKUP(A333,[3]FINAL!$B$1:$J$399,9,0)</f>
        <v>1.2212000000000001</v>
      </c>
      <c r="E333" s="28">
        <f>VLOOKUP(A333,[3]FINAL!$B$1:$K$399,10,0)</f>
        <v>140.59</v>
      </c>
      <c r="F333" s="28">
        <f>VLOOKUP(A333,[3]FINAL!$B$1:$L$399,11,0)</f>
        <v>36.85</v>
      </c>
      <c r="G333" s="28">
        <f>VLOOKUP(A333,[3]FINAL!$B$1:$M$400,12,0)</f>
        <v>17.89</v>
      </c>
      <c r="H333" s="28">
        <f>VLOOKUP(A333,[3]FINAL!$B$1:$N$399,13,0)</f>
        <v>13.68</v>
      </c>
      <c r="I333" s="29"/>
      <c r="J333" s="28">
        <f>VLOOKUP(A333,[3]FINAL!$B$1:$R$399,17,0)</f>
        <v>241.41</v>
      </c>
      <c r="K333" s="14">
        <f t="shared" si="8"/>
        <v>249.2</v>
      </c>
      <c r="L333" s="14"/>
      <c r="M333" s="17">
        <v>95</v>
      </c>
      <c r="N333" s="17">
        <f t="shared" si="9"/>
        <v>344.2</v>
      </c>
      <c r="O333" s="18"/>
    </row>
    <row r="334" spans="1:15">
      <c r="A334" s="12">
        <v>1336602358</v>
      </c>
      <c r="B334" s="13" t="s">
        <v>334</v>
      </c>
      <c r="C334" s="14">
        <v>236.54</v>
      </c>
      <c r="D334" s="15">
        <f>VLOOKUP(A334,[3]FINAL!$B$1:$J$399,9,0)</f>
        <v>1.2089000000000001</v>
      </c>
      <c r="E334" s="28">
        <f>VLOOKUP(A334,[3]FINAL!$B$1:$K$399,10,0)</f>
        <v>140.28</v>
      </c>
      <c r="F334" s="28">
        <f>VLOOKUP(A334,[3]FINAL!$B$1:$L$399,11,0)</f>
        <v>36.85</v>
      </c>
      <c r="G334" s="28">
        <f>VLOOKUP(A334,[3]FINAL!$B$1:$M$400,12,0)</f>
        <v>14.48</v>
      </c>
      <c r="H334" s="28">
        <f>VLOOKUP(A334,[3]FINAL!$B$1:$N$399,13,0)</f>
        <v>13.68</v>
      </c>
      <c r="I334" s="29"/>
      <c r="J334" s="28">
        <f>VLOOKUP(A334,[3]FINAL!$B$1:$R$399,17,0)</f>
        <v>237.11</v>
      </c>
      <c r="K334" s="14">
        <f t="shared" si="8"/>
        <v>237.11</v>
      </c>
      <c r="L334" s="14"/>
      <c r="M334" s="17">
        <v>95</v>
      </c>
      <c r="N334" s="17">
        <f t="shared" si="9"/>
        <v>332.11</v>
      </c>
      <c r="O334" s="18"/>
    </row>
    <row r="335" spans="1:15">
      <c r="A335" s="12">
        <v>1144868092</v>
      </c>
      <c r="B335" s="13" t="s">
        <v>335</v>
      </c>
      <c r="C335" s="14">
        <v>236.66</v>
      </c>
      <c r="D335" s="15">
        <f>VLOOKUP(A335,[3]FINAL!$B$1:$J$399,9,0)</f>
        <v>1.2084999999999999</v>
      </c>
      <c r="E335" s="28">
        <f>VLOOKUP(A335,[3]FINAL!$B$1:$K$399,10,0)</f>
        <v>140.74</v>
      </c>
      <c r="F335" s="28">
        <f>VLOOKUP(A335,[3]FINAL!$B$1:$L$399,11,0)</f>
        <v>36.85</v>
      </c>
      <c r="G335" s="28">
        <f>VLOOKUP(A335,[3]FINAL!$B$1:$M$400,12,0)</f>
        <v>15.66</v>
      </c>
      <c r="H335" s="28">
        <f>VLOOKUP(A335,[3]FINAL!$B$1:$N$399,13,0)</f>
        <v>13.68</v>
      </c>
      <c r="I335" s="29"/>
      <c r="J335" s="28">
        <f>VLOOKUP(A335,[3]FINAL!$B$1:$R$399,17,0)</f>
        <v>239</v>
      </c>
      <c r="K335" s="14">
        <f t="shared" si="8"/>
        <v>239</v>
      </c>
      <c r="L335" s="14"/>
      <c r="M335" s="17">
        <v>95</v>
      </c>
      <c r="N335" s="17">
        <f t="shared" si="9"/>
        <v>334</v>
      </c>
      <c r="O335" s="18"/>
    </row>
    <row r="336" spans="1:15">
      <c r="A336" s="12">
        <v>1821551797</v>
      </c>
      <c r="B336" s="13" t="s">
        <v>336</v>
      </c>
      <c r="C336" s="14">
        <v>217.68</v>
      </c>
      <c r="D336" s="15">
        <f>VLOOKUP(A336,[3]FINAL!$B$1:$J$399,9,0)</f>
        <v>1.3359000000000001</v>
      </c>
      <c r="E336" s="28">
        <f>VLOOKUP(A336,[3]FINAL!$B$1:$K$399,10,0)</f>
        <v>148.1</v>
      </c>
      <c r="F336" s="28">
        <f>VLOOKUP(A336,[3]FINAL!$B$1:$L$399,11,0)</f>
        <v>36.85</v>
      </c>
      <c r="G336" s="28">
        <f>VLOOKUP(A336,[3]FINAL!$B$1:$M$400,12,0)</f>
        <v>8.24</v>
      </c>
      <c r="H336" s="28">
        <f>VLOOKUP(A336,[3]FINAL!$B$1:$N$399,13,0)</f>
        <v>7.18</v>
      </c>
      <c r="I336" s="29"/>
      <c r="J336" s="28">
        <f>VLOOKUP(A336,[3]FINAL!$B$1:$R$399,17,0)</f>
        <v>231.43</v>
      </c>
      <c r="K336" s="14">
        <f t="shared" si="8"/>
        <v>231.43</v>
      </c>
      <c r="L336" s="14"/>
      <c r="M336" s="17">
        <v>95</v>
      </c>
      <c r="N336" s="17">
        <f t="shared" si="9"/>
        <v>326.43</v>
      </c>
      <c r="O336" s="18"/>
    </row>
    <row r="337" spans="1:15">
      <c r="A337" s="12">
        <v>1194381681</v>
      </c>
      <c r="B337" s="13" t="s">
        <v>337</v>
      </c>
      <c r="C337" s="14">
        <v>230.55</v>
      </c>
      <c r="D337" s="15">
        <f>VLOOKUP(A337,[3]FINAL!$B$1:$J$399,9,0)</f>
        <v>1.131</v>
      </c>
      <c r="E337" s="28">
        <f>VLOOKUP(A337,[3]FINAL!$B$1:$K$399,10,0)</f>
        <v>133.02000000000001</v>
      </c>
      <c r="F337" s="28">
        <f>VLOOKUP(A337,[3]FINAL!$B$1:$L$399,11,0)</f>
        <v>36.85</v>
      </c>
      <c r="G337" s="28">
        <f>VLOOKUP(A337,[3]FINAL!$B$1:$M$400,12,0)</f>
        <v>13.33</v>
      </c>
      <c r="H337" s="28">
        <f>VLOOKUP(A337,[3]FINAL!$B$1:$N$399,13,0)</f>
        <v>13.68</v>
      </c>
      <c r="I337" s="29"/>
      <c r="J337" s="28">
        <f>VLOOKUP(A337,[3]FINAL!$B$1:$R$399,17,0)</f>
        <v>227.4</v>
      </c>
      <c r="K337" s="14">
        <f t="shared" si="8"/>
        <v>230.55</v>
      </c>
      <c r="L337" s="14"/>
      <c r="M337" s="17">
        <v>95</v>
      </c>
      <c r="N337" s="17">
        <f t="shared" si="9"/>
        <v>325.55</v>
      </c>
      <c r="O337" s="18"/>
    </row>
    <row r="338" spans="1:15">
      <c r="A338" s="12">
        <v>1528544145</v>
      </c>
      <c r="B338" s="13" t="s">
        <v>338</v>
      </c>
      <c r="C338" s="14">
        <v>236.17</v>
      </c>
      <c r="D338" s="15">
        <f>VLOOKUP(A338,[3]FINAL!$B$1:$J$399,9,0)</f>
        <v>1.4363999999999999</v>
      </c>
      <c r="E338" s="28">
        <f>VLOOKUP(A338,[3]FINAL!$B$1:$K$399,10,0)</f>
        <v>155.25</v>
      </c>
      <c r="F338" s="28">
        <f>VLOOKUP(A338,[3]FINAL!$B$1:$L$399,11,0)</f>
        <v>36.85</v>
      </c>
      <c r="G338" s="28">
        <f>VLOOKUP(A338,[3]FINAL!$B$1:$M$400,12,0)</f>
        <v>15.94</v>
      </c>
      <c r="H338" s="28">
        <f>VLOOKUP(A338,[3]FINAL!$B$1:$N$399,13,0)</f>
        <v>13.68</v>
      </c>
      <c r="I338" s="29"/>
      <c r="J338" s="28">
        <f>VLOOKUP(A338,[3]FINAL!$B$1:$R$399,17,0)</f>
        <v>256.08999999999997</v>
      </c>
      <c r="K338" s="14">
        <f t="shared" si="8"/>
        <v>256.08999999999997</v>
      </c>
      <c r="L338" s="14"/>
      <c r="M338" s="17">
        <v>95</v>
      </c>
      <c r="N338" s="17">
        <f t="shared" si="9"/>
        <v>351.09</v>
      </c>
      <c r="O338" s="18"/>
    </row>
    <row r="339" spans="1:15">
      <c r="A339" s="12">
        <v>1699336776</v>
      </c>
      <c r="B339" s="13" t="s">
        <v>339</v>
      </c>
      <c r="C339" s="14">
        <v>218.58</v>
      </c>
      <c r="D339" s="15">
        <f>VLOOKUP(A339,[3]FINAL!$B$1:$J$399,9,0)</f>
        <v>1.3061</v>
      </c>
      <c r="E339" s="28">
        <f>VLOOKUP(A339,[3]FINAL!$B$1:$K$399,10,0)</f>
        <v>145.47</v>
      </c>
      <c r="F339" s="28">
        <f>VLOOKUP(A339,[3]FINAL!$B$1:$L$399,11,0)</f>
        <v>36.85</v>
      </c>
      <c r="G339" s="28">
        <f>VLOOKUP(A339,[3]FINAL!$B$1:$M$400,12,0)</f>
        <v>8.2100000000000009</v>
      </c>
      <c r="H339" s="28">
        <f>VLOOKUP(A339,[3]FINAL!$B$1:$N$399,13,0)</f>
        <v>13.68</v>
      </c>
      <c r="I339" s="29"/>
      <c r="J339" s="28">
        <f>VLOOKUP(A339,[3]FINAL!$B$1:$R$399,17,0)</f>
        <v>235.86</v>
      </c>
      <c r="K339" s="14">
        <f t="shared" si="8"/>
        <v>235.86</v>
      </c>
      <c r="L339" s="14"/>
      <c r="M339" s="17">
        <v>95</v>
      </c>
      <c r="N339" s="17">
        <f t="shared" si="9"/>
        <v>330.86</v>
      </c>
      <c r="O339" s="18"/>
    </row>
    <row r="340" spans="1:15">
      <c r="A340" s="12">
        <v>1427003110</v>
      </c>
      <c r="B340" s="13" t="s">
        <v>340</v>
      </c>
      <c r="C340" s="14">
        <v>234.44</v>
      </c>
      <c r="D340" s="15">
        <f>VLOOKUP(A340,[3]FINAL!$B$1:$J$399,9,0)</f>
        <v>1.1111</v>
      </c>
      <c r="E340" s="28">
        <f>VLOOKUP(A340,[3]FINAL!$B$1:$K$399,10,0)</f>
        <v>131.97</v>
      </c>
      <c r="F340" s="28">
        <f>VLOOKUP(A340,[3]FINAL!$B$1:$L$399,11,0)</f>
        <v>36.85</v>
      </c>
      <c r="G340" s="28">
        <f>VLOOKUP(A340,[3]FINAL!$B$1:$M$400,12,0)</f>
        <v>16.48</v>
      </c>
      <c r="H340" s="28">
        <f>VLOOKUP(A340,[3]FINAL!$B$1:$N$399,13,0)</f>
        <v>13.68</v>
      </c>
      <c r="I340" s="29"/>
      <c r="J340" s="28">
        <f>VLOOKUP(A340,[3]FINAL!$B$1:$R$399,17,0)</f>
        <v>229.82</v>
      </c>
      <c r="K340" s="14">
        <f t="shared" si="8"/>
        <v>234.44</v>
      </c>
      <c r="L340" s="14"/>
      <c r="M340" s="17">
        <v>95</v>
      </c>
      <c r="N340" s="17">
        <f t="shared" si="9"/>
        <v>329.44</v>
      </c>
      <c r="O340" s="18"/>
    </row>
    <row r="341" spans="1:15">
      <c r="A341" s="12">
        <v>1598710949</v>
      </c>
      <c r="B341" s="13" t="s">
        <v>341</v>
      </c>
      <c r="C341" s="14">
        <v>232.1</v>
      </c>
      <c r="D341" s="15">
        <f>VLOOKUP(A341,[3]FINAL!$B$1:$J$399,9,0)</f>
        <v>1.1954</v>
      </c>
      <c r="E341" s="28">
        <f>VLOOKUP(A341,[3]FINAL!$B$1:$K$399,10,0)</f>
        <v>137.49</v>
      </c>
      <c r="F341" s="28">
        <f>VLOOKUP(A341,[3]FINAL!$B$1:$L$399,11,0)</f>
        <v>36.85</v>
      </c>
      <c r="G341" s="28">
        <f>VLOOKUP(A341,[3]FINAL!$B$1:$M$400,12,0)</f>
        <v>16.149999999999999</v>
      </c>
      <c r="H341" s="28">
        <f>VLOOKUP(A341,[3]FINAL!$B$1:$N$399,13,0)</f>
        <v>13.68</v>
      </c>
      <c r="I341" s="29"/>
      <c r="J341" s="28">
        <f>VLOOKUP(A341,[3]FINAL!$B$1:$R$399,17,0)</f>
        <v>235.82</v>
      </c>
      <c r="K341" s="14">
        <f t="shared" si="8"/>
        <v>235.82</v>
      </c>
      <c r="L341" s="14"/>
      <c r="M341" s="17">
        <v>95</v>
      </c>
      <c r="N341" s="17">
        <f t="shared" si="9"/>
        <v>330.82</v>
      </c>
      <c r="O341" s="18"/>
    </row>
    <row r="342" spans="1:15">
      <c r="A342" s="12">
        <v>1770538092</v>
      </c>
      <c r="B342" s="13" t="s">
        <v>342</v>
      </c>
      <c r="C342" s="14">
        <v>245.95</v>
      </c>
      <c r="D342" s="15">
        <f>VLOOKUP(A342,[3]FINAL!$B$1:$J$399,9,0)</f>
        <v>1.3456999999999999</v>
      </c>
      <c r="E342" s="28">
        <f>VLOOKUP(A342,[3]FINAL!$B$1:$K$399,10,0)</f>
        <v>151.01</v>
      </c>
      <c r="F342" s="28">
        <f>VLOOKUP(A342,[3]FINAL!$B$1:$L$399,11,0)</f>
        <v>36.85</v>
      </c>
      <c r="G342" s="28">
        <f>VLOOKUP(A342,[3]FINAL!$B$1:$M$400,12,0)</f>
        <v>11.9</v>
      </c>
      <c r="H342" s="28">
        <f>VLOOKUP(A342,[3]FINAL!$B$1:$N$399,13,0)</f>
        <v>13.68</v>
      </c>
      <c r="I342" s="29"/>
      <c r="J342" s="28">
        <f>VLOOKUP(A342,[3]FINAL!$B$1:$R$399,17,0)</f>
        <v>246.52</v>
      </c>
      <c r="K342" s="14">
        <f t="shared" si="8"/>
        <v>246.52</v>
      </c>
      <c r="L342" s="14"/>
      <c r="M342" s="17">
        <v>95</v>
      </c>
      <c r="N342" s="17">
        <f t="shared" si="9"/>
        <v>341.52</v>
      </c>
      <c r="O342" s="18"/>
    </row>
    <row r="343" spans="1:15">
      <c r="A343" s="12">
        <v>1851836118</v>
      </c>
      <c r="B343" s="13" t="s">
        <v>343</v>
      </c>
      <c r="C343" s="14">
        <v>228.48</v>
      </c>
      <c r="D343" s="15">
        <f>VLOOKUP(A343,[3]FINAL!$B$1:$J$399,9,0)</f>
        <v>1.1380999999999999</v>
      </c>
      <c r="E343" s="28">
        <f>VLOOKUP(A343,[3]FINAL!$B$1:$K$399,10,0)</f>
        <v>133.86000000000001</v>
      </c>
      <c r="F343" s="28">
        <f>VLOOKUP(A343,[3]FINAL!$B$1:$L$399,11,0)</f>
        <v>36.85</v>
      </c>
      <c r="G343" s="28">
        <f>VLOOKUP(A343,[3]FINAL!$B$1:$M$400,12,0)</f>
        <v>11.77</v>
      </c>
      <c r="H343" s="28">
        <f>VLOOKUP(A343,[3]FINAL!$B$1:$N$399,13,0)</f>
        <v>13.68</v>
      </c>
      <c r="I343" s="29"/>
      <c r="J343" s="28">
        <f>VLOOKUP(A343,[3]FINAL!$B$1:$R$399,17,0)</f>
        <v>226.56</v>
      </c>
      <c r="K343" s="14">
        <f t="shared" si="8"/>
        <v>228.48</v>
      </c>
      <c r="L343" s="14"/>
      <c r="M343" s="17">
        <v>95</v>
      </c>
      <c r="N343" s="17">
        <f t="shared" si="9"/>
        <v>323.48</v>
      </c>
      <c r="O343" s="18"/>
    </row>
    <row r="344" spans="1:15">
      <c r="A344" s="12">
        <v>1871548487</v>
      </c>
      <c r="B344" s="13" t="s">
        <v>344</v>
      </c>
      <c r="C344" s="14">
        <v>224.31</v>
      </c>
      <c r="D344" s="15">
        <f>VLOOKUP(A344,[3]FINAL!$B$1:$J$399,9,0)</f>
        <v>1.1194999999999999</v>
      </c>
      <c r="E344" s="28">
        <f>VLOOKUP(A344,[3]FINAL!$B$1:$K$399,10,0)</f>
        <v>131.30000000000001</v>
      </c>
      <c r="F344" s="28">
        <f>VLOOKUP(A344,[3]FINAL!$B$1:$L$399,11,0)</f>
        <v>36.85</v>
      </c>
      <c r="G344" s="28">
        <f>VLOOKUP(A344,[3]FINAL!$B$1:$M$400,12,0)</f>
        <v>18.88</v>
      </c>
      <c r="H344" s="28">
        <f>VLOOKUP(A344,[3]FINAL!$B$1:$N$399,13,0)</f>
        <v>13.68</v>
      </c>
      <c r="I344" s="29"/>
      <c r="J344" s="28">
        <f>VLOOKUP(A344,[3]FINAL!$B$1:$R$399,17,0)</f>
        <v>231.82</v>
      </c>
      <c r="K344" s="14">
        <f t="shared" si="8"/>
        <v>231.82</v>
      </c>
      <c r="L344" s="14"/>
      <c r="M344" s="17">
        <v>95</v>
      </c>
      <c r="N344" s="17">
        <f t="shared" si="9"/>
        <v>326.82</v>
      </c>
      <c r="O344" s="18"/>
    </row>
    <row r="345" spans="1:15">
      <c r="A345" s="12">
        <v>1467407775</v>
      </c>
      <c r="B345" s="13" t="s">
        <v>345</v>
      </c>
      <c r="C345" s="14">
        <v>236.67</v>
      </c>
      <c r="D345" s="15">
        <f>VLOOKUP(A345,[3]FINAL!$B$1:$J$399,9,0)</f>
        <v>1.1083000000000001</v>
      </c>
      <c r="E345" s="28">
        <f>VLOOKUP(A345,[3]FINAL!$B$1:$K$399,10,0)</f>
        <v>131.57</v>
      </c>
      <c r="F345" s="28">
        <f>VLOOKUP(A345,[3]FINAL!$B$1:$L$399,11,0)</f>
        <v>36.85</v>
      </c>
      <c r="G345" s="28">
        <f>VLOOKUP(A345,[3]FINAL!$B$1:$M$400,12,0)</f>
        <v>21.19</v>
      </c>
      <c r="H345" s="28">
        <f>VLOOKUP(A345,[3]FINAL!$B$1:$N$399,13,0)</f>
        <v>13.68</v>
      </c>
      <c r="I345" s="29"/>
      <c r="J345" s="28">
        <f>VLOOKUP(A345,[3]FINAL!$B$1:$R$399,17,0)</f>
        <v>234.8</v>
      </c>
      <c r="K345" s="14">
        <f t="shared" ref="K345:K408" si="10">IF(J345&lt;C345,C345,J345)</f>
        <v>236.67</v>
      </c>
      <c r="L345" s="14"/>
      <c r="M345" s="17">
        <v>95</v>
      </c>
      <c r="N345" s="17">
        <f t="shared" ref="N345:N408" si="11">K345+M345</f>
        <v>331.66999999999996</v>
      </c>
      <c r="O345" s="18"/>
    </row>
    <row r="346" spans="1:15">
      <c r="A346" s="12">
        <v>1548293988</v>
      </c>
      <c r="B346" s="13" t="s">
        <v>346</v>
      </c>
      <c r="C346" s="14">
        <v>246.95</v>
      </c>
      <c r="D346" s="15">
        <f>VLOOKUP(A346,[3]FINAL!$B$1:$J$399,9,0)</f>
        <v>1.4443999999999999</v>
      </c>
      <c r="E346" s="28">
        <f>VLOOKUP(A346,[3]FINAL!$B$1:$K$399,10,0)</f>
        <v>152.5</v>
      </c>
      <c r="F346" s="28">
        <f>VLOOKUP(A346,[3]FINAL!$B$1:$L$399,11,0)</f>
        <v>36.85</v>
      </c>
      <c r="G346" s="28">
        <f>VLOOKUP(A346,[3]FINAL!$B$1:$M$400,12,0)</f>
        <v>30.68</v>
      </c>
      <c r="H346" s="28">
        <f>VLOOKUP(A346,[3]FINAL!$B$1:$N$399,13,0)</f>
        <v>13.68</v>
      </c>
      <c r="I346" s="29"/>
      <c r="J346" s="28">
        <f>VLOOKUP(A346,[3]FINAL!$B$1:$R$399,17,0)</f>
        <v>269.94</v>
      </c>
      <c r="K346" s="14">
        <f t="shared" si="10"/>
        <v>269.94</v>
      </c>
      <c r="L346" s="14"/>
      <c r="M346" s="17">
        <v>95</v>
      </c>
      <c r="N346" s="17">
        <f t="shared" si="11"/>
        <v>364.94</v>
      </c>
      <c r="O346" s="18"/>
    </row>
    <row r="347" spans="1:15">
      <c r="A347" s="12">
        <v>1417368143</v>
      </c>
      <c r="B347" s="13" t="s">
        <v>347</v>
      </c>
      <c r="C347" s="14">
        <v>256.41000000000003</v>
      </c>
      <c r="D347" s="15">
        <f>VLOOKUP(A347,[3]FINAL!$B$1:$J$399,9,0)</f>
        <v>1.4101999999999999</v>
      </c>
      <c r="E347" s="28">
        <f>VLOOKUP(A347,[3]FINAL!$B$1:$K$399,10,0)</f>
        <v>154.22</v>
      </c>
      <c r="F347" s="28">
        <f>VLOOKUP(A347,[3]FINAL!$B$1:$L$399,11,0)</f>
        <v>36.85</v>
      </c>
      <c r="G347" s="28">
        <f>VLOOKUP(A347,[3]FINAL!$B$1:$M$400,12,0)</f>
        <v>26.78</v>
      </c>
      <c r="H347" s="28">
        <f>VLOOKUP(A347,[3]FINAL!$B$1:$N$399,13,0)</f>
        <v>13.68</v>
      </c>
      <c r="I347" s="29"/>
      <c r="J347" s="28">
        <f>VLOOKUP(A347,[3]FINAL!$B$1:$R$399,17,0)</f>
        <v>267.42</v>
      </c>
      <c r="K347" s="14">
        <f t="shared" si="10"/>
        <v>267.42</v>
      </c>
      <c r="L347" s="14"/>
      <c r="M347" s="17">
        <v>95</v>
      </c>
      <c r="N347" s="17">
        <f t="shared" si="11"/>
        <v>362.42</v>
      </c>
      <c r="O347" s="18"/>
    </row>
    <row r="348" spans="1:15">
      <c r="A348" s="12">
        <v>1962505313</v>
      </c>
      <c r="B348" s="13" t="s">
        <v>348</v>
      </c>
      <c r="C348" s="14">
        <v>242.72</v>
      </c>
      <c r="D348" s="15">
        <f>VLOOKUP(A348,[3]FINAL!$B$1:$J$399,9,0)</f>
        <v>1.3704000000000001</v>
      </c>
      <c r="E348" s="28">
        <f>VLOOKUP(A348,[3]FINAL!$B$1:$K$399,10,0)</f>
        <v>152</v>
      </c>
      <c r="F348" s="28">
        <f>VLOOKUP(A348,[3]FINAL!$B$1:$L$399,11,0)</f>
        <v>36.85</v>
      </c>
      <c r="G348" s="28">
        <f>VLOOKUP(A348,[3]FINAL!$B$1:$M$400,12,0)</f>
        <v>15.47</v>
      </c>
      <c r="H348" s="28">
        <f>VLOOKUP(A348,[3]FINAL!$B$1:$N$399,13,0)</f>
        <v>13.68</v>
      </c>
      <c r="I348" s="29"/>
      <c r="J348" s="28">
        <f>VLOOKUP(A348,[3]FINAL!$B$1:$R$399,17,0)</f>
        <v>251.79</v>
      </c>
      <c r="K348" s="14">
        <f t="shared" si="10"/>
        <v>251.79</v>
      </c>
      <c r="L348" s="14"/>
      <c r="M348" s="17">
        <v>95</v>
      </c>
      <c r="N348" s="17">
        <f t="shared" si="11"/>
        <v>346.78999999999996</v>
      </c>
      <c r="O348" s="18"/>
    </row>
    <row r="349" spans="1:15">
      <c r="A349" s="12">
        <v>1881993079</v>
      </c>
      <c r="B349" s="13" t="s">
        <v>349</v>
      </c>
      <c r="C349" s="14">
        <v>232.62</v>
      </c>
      <c r="D349" s="15">
        <f>VLOOKUP(A349,[3]FINAL!$B$1:$J$399,9,0)</f>
        <v>1.179</v>
      </c>
      <c r="E349" s="28">
        <f>VLOOKUP(A349,[3]FINAL!$B$1:$K$399,10,0)</f>
        <v>139.63999999999999</v>
      </c>
      <c r="F349" s="28">
        <f>VLOOKUP(A349,[3]FINAL!$B$1:$L$399,11,0)</f>
        <v>36.85</v>
      </c>
      <c r="G349" s="28">
        <f>VLOOKUP(A349,[3]FINAL!$B$1:$M$400,12,0)</f>
        <v>27.12</v>
      </c>
      <c r="H349" s="28">
        <f>VLOOKUP(A349,[3]FINAL!$B$1:$N$399,13,0)</f>
        <v>13.68</v>
      </c>
      <c r="I349" s="29"/>
      <c r="J349" s="28">
        <f>VLOOKUP(A349,[3]FINAL!$B$1:$R$399,17,0)</f>
        <v>250.97</v>
      </c>
      <c r="K349" s="14">
        <f t="shared" si="10"/>
        <v>250.97</v>
      </c>
      <c r="L349" s="14"/>
      <c r="M349" s="17">
        <v>95</v>
      </c>
      <c r="N349" s="17">
        <f t="shared" si="11"/>
        <v>345.97</v>
      </c>
      <c r="O349" s="18"/>
    </row>
    <row r="350" spans="1:15">
      <c r="A350" s="12">
        <v>1255379293</v>
      </c>
      <c r="B350" s="13" t="s">
        <v>350</v>
      </c>
      <c r="C350" s="14">
        <v>234.53</v>
      </c>
      <c r="D350" s="15">
        <f>VLOOKUP(A350,[3]FINAL!$B$1:$J$399,9,0)</f>
        <v>1.2736000000000001</v>
      </c>
      <c r="E350" s="28">
        <f>VLOOKUP(A350,[3]FINAL!$B$1:$K$399,10,0)</f>
        <v>145.37</v>
      </c>
      <c r="F350" s="28">
        <f>VLOOKUP(A350,[3]FINAL!$B$1:$L$399,11,0)</f>
        <v>36.85</v>
      </c>
      <c r="G350" s="28">
        <f>VLOOKUP(A350,[3]FINAL!$B$1:$M$400,12,0)</f>
        <v>13.12</v>
      </c>
      <c r="H350" s="28">
        <f>VLOOKUP(A350,[3]FINAL!$B$1:$N$399,13,0)</f>
        <v>13.68</v>
      </c>
      <c r="I350" s="29"/>
      <c r="J350" s="28">
        <f>VLOOKUP(A350,[3]FINAL!$B$1:$R$399,17,0)</f>
        <v>241.42</v>
      </c>
      <c r="K350" s="14">
        <f t="shared" si="10"/>
        <v>241.42</v>
      </c>
      <c r="L350" s="14"/>
      <c r="M350" s="17">
        <v>95</v>
      </c>
      <c r="N350" s="17">
        <f t="shared" si="11"/>
        <v>336.41999999999996</v>
      </c>
      <c r="O350" s="18"/>
    </row>
    <row r="351" spans="1:15">
      <c r="A351" s="12">
        <v>1366529406</v>
      </c>
      <c r="B351" s="13" t="s">
        <v>351</v>
      </c>
      <c r="C351" s="14">
        <v>215.68</v>
      </c>
      <c r="D351" s="15">
        <f>VLOOKUP(A351,[3]FINAL!$B$1:$J$399,9,0)</f>
        <v>1.3208</v>
      </c>
      <c r="E351" s="28">
        <f>VLOOKUP(A351,[3]FINAL!$B$1:$K$399,10,0)</f>
        <v>147.72999999999999</v>
      </c>
      <c r="F351" s="28">
        <f>VLOOKUP(A351,[3]FINAL!$B$1:$L$399,11,0)</f>
        <v>36.85</v>
      </c>
      <c r="G351" s="28">
        <f>VLOOKUP(A351,[3]FINAL!$B$1:$M$400,12,0)</f>
        <v>17.760000000000002</v>
      </c>
      <c r="H351" s="28">
        <f>VLOOKUP(A351,[3]FINAL!$B$1:$N$399,13,0)</f>
        <v>0</v>
      </c>
      <c r="I351" s="29"/>
      <c r="J351" s="28">
        <f>VLOOKUP(A351,[3]FINAL!$B$1:$R$399,17,0)</f>
        <v>233.7</v>
      </c>
      <c r="K351" s="14">
        <f t="shared" si="10"/>
        <v>233.7</v>
      </c>
      <c r="L351" s="14"/>
      <c r="M351" s="17">
        <v>95</v>
      </c>
      <c r="N351" s="17">
        <f t="shared" si="11"/>
        <v>328.7</v>
      </c>
      <c r="O351" s="18"/>
    </row>
    <row r="352" spans="1:15">
      <c r="A352" s="12">
        <v>1598704504</v>
      </c>
      <c r="B352" s="13" t="s">
        <v>352</v>
      </c>
      <c r="C352" s="14">
        <v>233.01</v>
      </c>
      <c r="D352" s="15">
        <f>VLOOKUP(A352,[3]FINAL!$B$1:$J$399,9,0)</f>
        <v>1.0768</v>
      </c>
      <c r="E352" s="28">
        <f>VLOOKUP(A352,[3]FINAL!$B$1:$K$399,10,0)</f>
        <v>129.26</v>
      </c>
      <c r="F352" s="28">
        <f>VLOOKUP(A352,[3]FINAL!$B$1:$L$399,11,0)</f>
        <v>36.85</v>
      </c>
      <c r="G352" s="28">
        <f>VLOOKUP(A352,[3]FINAL!$B$1:$M$400,12,0)</f>
        <v>21.51</v>
      </c>
      <c r="H352" s="28">
        <f>VLOOKUP(A352,[3]FINAL!$B$1:$N$399,13,0)</f>
        <v>13.68</v>
      </c>
      <c r="I352" s="29"/>
      <c r="J352" s="28">
        <f>VLOOKUP(A352,[3]FINAL!$B$1:$R$399,17,0)</f>
        <v>232.5</v>
      </c>
      <c r="K352" s="14">
        <f t="shared" si="10"/>
        <v>233.01</v>
      </c>
      <c r="L352" s="14"/>
      <c r="M352" s="17">
        <v>95</v>
      </c>
      <c r="N352" s="17">
        <f t="shared" si="11"/>
        <v>328.01</v>
      </c>
      <c r="O352" s="18"/>
    </row>
    <row r="353" spans="1:15">
      <c r="A353" s="12">
        <v>1669613071</v>
      </c>
      <c r="B353" s="16" t="s">
        <v>353</v>
      </c>
      <c r="C353" s="14">
        <v>237.05</v>
      </c>
      <c r="D353" s="15">
        <f>VLOOKUP(A353,[3]FINAL!$B$1:$J$399,9,0)</f>
        <v>1.3577999999999999</v>
      </c>
      <c r="E353" s="28">
        <f>VLOOKUP(A353,[3]FINAL!$B$1:$K$399,10,0)</f>
        <v>150.63999999999999</v>
      </c>
      <c r="F353" s="28">
        <f>VLOOKUP(A353,[3]FINAL!$B$1:$L$399,11,0)</f>
        <v>36.85</v>
      </c>
      <c r="G353" s="28">
        <f>VLOOKUP(A353,[3]FINAL!$B$1:$M$400,12,0)</f>
        <v>18.7</v>
      </c>
      <c r="H353" s="28">
        <f>VLOOKUP(A353,[3]FINAL!$B$1:$N$399,13,0)</f>
        <v>13.68</v>
      </c>
      <c r="I353" s="29"/>
      <c r="J353" s="28">
        <f>VLOOKUP(A353,[3]FINAL!$B$1:$R$399,17,0)</f>
        <v>253.94</v>
      </c>
      <c r="K353" s="14">
        <f t="shared" si="10"/>
        <v>253.94</v>
      </c>
      <c r="L353" s="14"/>
      <c r="M353" s="17">
        <v>95</v>
      </c>
      <c r="N353" s="17">
        <f t="shared" si="11"/>
        <v>348.94</v>
      </c>
      <c r="O353" s="18"/>
    </row>
    <row r="354" spans="1:15">
      <c r="A354" s="12">
        <v>1881648350</v>
      </c>
      <c r="B354" s="13" t="s">
        <v>354</v>
      </c>
      <c r="C354" s="14">
        <v>227.44</v>
      </c>
      <c r="D354" s="15">
        <f>VLOOKUP(A354,[3]FINAL!$B$1:$J$399,9,0)</f>
        <v>1.1131</v>
      </c>
      <c r="E354" s="28">
        <f>VLOOKUP(A354,[3]FINAL!$B$1:$K$399,10,0)</f>
        <v>131.53</v>
      </c>
      <c r="F354" s="28">
        <f>VLOOKUP(A354,[3]FINAL!$B$1:$L$399,11,0)</f>
        <v>36.85</v>
      </c>
      <c r="G354" s="28">
        <f>VLOOKUP(A354,[3]FINAL!$B$1:$M$400,12,0)</f>
        <v>26.75</v>
      </c>
      <c r="H354" s="28">
        <f>VLOOKUP(A354,[3]FINAL!$B$1:$N$399,13,0)</f>
        <v>13.68</v>
      </c>
      <c r="I354" s="29"/>
      <c r="J354" s="28">
        <f>VLOOKUP(A354,[3]FINAL!$B$1:$R$399,17,0)</f>
        <v>241.18</v>
      </c>
      <c r="K354" s="14">
        <f t="shared" si="10"/>
        <v>241.18</v>
      </c>
      <c r="L354" s="14"/>
      <c r="M354" s="17">
        <v>95</v>
      </c>
      <c r="N354" s="17">
        <f t="shared" si="11"/>
        <v>336.18</v>
      </c>
      <c r="O354" s="18"/>
    </row>
    <row r="355" spans="1:15">
      <c r="A355" s="12">
        <v>1669410312</v>
      </c>
      <c r="B355" s="13" t="s">
        <v>355</v>
      </c>
      <c r="C355" s="14">
        <v>231.62</v>
      </c>
      <c r="D355" s="15">
        <f>VLOOKUP(A355,[3]FINAL!$B$1:$J$399,9,0)</f>
        <v>1.2485999999999999</v>
      </c>
      <c r="E355" s="28">
        <f>VLOOKUP(A355,[3]FINAL!$B$1:$K$399,10,0)</f>
        <v>143.13999999999999</v>
      </c>
      <c r="F355" s="28">
        <f>VLOOKUP(A355,[3]FINAL!$B$1:$L$399,11,0)</f>
        <v>36.85</v>
      </c>
      <c r="G355" s="28">
        <f>VLOOKUP(A355,[3]FINAL!$B$1:$M$400,12,0)</f>
        <v>12.4</v>
      </c>
      <c r="H355" s="28">
        <f>VLOOKUP(A355,[3]FINAL!$B$1:$N$399,13,0)</f>
        <v>13.68</v>
      </c>
      <c r="I355" s="29"/>
      <c r="J355" s="28">
        <f>VLOOKUP(A355,[3]FINAL!$B$1:$R$399,17,0)</f>
        <v>238.01</v>
      </c>
      <c r="K355" s="14">
        <f t="shared" si="10"/>
        <v>238.01</v>
      </c>
      <c r="L355" s="14"/>
      <c r="M355" s="17">
        <v>95</v>
      </c>
      <c r="N355" s="17">
        <f t="shared" si="11"/>
        <v>333.01</v>
      </c>
      <c r="O355" s="18"/>
    </row>
    <row r="356" spans="1:15">
      <c r="A356" s="12">
        <v>1356387153</v>
      </c>
      <c r="B356" s="13" t="s">
        <v>356</v>
      </c>
      <c r="C356" s="14">
        <v>244.46</v>
      </c>
      <c r="D356" s="15">
        <f>VLOOKUP(A356,[3]FINAL!$B$1:$J$399,9,0)</f>
        <v>1.3514999999999999</v>
      </c>
      <c r="E356" s="28">
        <f>VLOOKUP(A356,[3]FINAL!$B$1:$K$399,10,0)</f>
        <v>150.36000000000001</v>
      </c>
      <c r="F356" s="28">
        <f>VLOOKUP(A356,[3]FINAL!$B$1:$L$399,11,0)</f>
        <v>36.85</v>
      </c>
      <c r="G356" s="28">
        <f>VLOOKUP(A356,[3]FINAL!$B$1:$M$400,12,0)</f>
        <v>13.21</v>
      </c>
      <c r="H356" s="28">
        <f>VLOOKUP(A356,[3]FINAL!$B$1:$N$399,13,0)</f>
        <v>13.68</v>
      </c>
      <c r="I356" s="29"/>
      <c r="J356" s="28">
        <f>VLOOKUP(A356,[3]FINAL!$B$1:$R$399,17,0)</f>
        <v>247.29</v>
      </c>
      <c r="K356" s="14">
        <f t="shared" si="10"/>
        <v>247.29</v>
      </c>
      <c r="L356" s="14"/>
      <c r="M356" s="17">
        <v>95</v>
      </c>
      <c r="N356" s="17">
        <f t="shared" si="11"/>
        <v>342.28999999999996</v>
      </c>
      <c r="O356" s="18"/>
    </row>
    <row r="357" spans="1:15">
      <c r="A357" s="12">
        <v>1184705048</v>
      </c>
      <c r="B357" s="13" t="s">
        <v>357</v>
      </c>
      <c r="C357" s="14">
        <v>218.7</v>
      </c>
      <c r="D357" s="15">
        <f>VLOOKUP(A357,[3]FINAL!$B$1:$J$399,9,0)</f>
        <v>1.0492999999999999</v>
      </c>
      <c r="E357" s="28">
        <f>VLOOKUP(A357,[3]FINAL!$B$1:$K$399,10,0)</f>
        <v>126.9</v>
      </c>
      <c r="F357" s="28">
        <f>VLOOKUP(A357,[3]FINAL!$B$1:$L$399,11,0)</f>
        <v>36.85</v>
      </c>
      <c r="G357" s="28">
        <f>VLOOKUP(A357,[3]FINAL!$B$1:$M$400,12,0)</f>
        <v>9.83</v>
      </c>
      <c r="H357" s="28">
        <f>VLOOKUP(A357,[3]FINAL!$B$1:$N$399,13,0)</f>
        <v>13.68</v>
      </c>
      <c r="I357" s="29"/>
      <c r="J357" s="28">
        <f>VLOOKUP(A357,[3]FINAL!$B$1:$R$399,17,0)</f>
        <v>216.29</v>
      </c>
      <c r="K357" s="14">
        <f t="shared" si="10"/>
        <v>218.7</v>
      </c>
      <c r="L357" s="14"/>
      <c r="M357" s="17">
        <v>95</v>
      </c>
      <c r="N357" s="17">
        <f t="shared" si="11"/>
        <v>313.7</v>
      </c>
      <c r="O357" s="18"/>
    </row>
    <row r="358" spans="1:15">
      <c r="A358" s="12">
        <v>1386187813</v>
      </c>
      <c r="B358" s="13" t="s">
        <v>358</v>
      </c>
      <c r="C358" s="14">
        <v>228.84</v>
      </c>
      <c r="D358" s="15">
        <f>VLOOKUP(A358,[3]FINAL!$B$1:$J$399,9,0)</f>
        <v>1.2310000000000001</v>
      </c>
      <c r="E358" s="28">
        <f>VLOOKUP(A358,[3]FINAL!$B$1:$K$399,10,0)</f>
        <v>140.81</v>
      </c>
      <c r="F358" s="28">
        <f>VLOOKUP(A358,[3]FINAL!$B$1:$L$399,11,0)</f>
        <v>36.85</v>
      </c>
      <c r="G358" s="28">
        <f>VLOOKUP(A358,[3]FINAL!$B$1:$M$400,12,0)</f>
        <v>11.75</v>
      </c>
      <c r="H358" s="28">
        <f>VLOOKUP(A358,[3]FINAL!$B$1:$N$399,13,0)</f>
        <v>13.68</v>
      </c>
      <c r="I358" s="29"/>
      <c r="J358" s="28">
        <f>VLOOKUP(A358,[3]FINAL!$B$1:$R$399,17,0)</f>
        <v>234.57</v>
      </c>
      <c r="K358" s="14">
        <f t="shared" si="10"/>
        <v>234.57</v>
      </c>
      <c r="L358" s="14"/>
      <c r="M358" s="17">
        <v>95</v>
      </c>
      <c r="N358" s="17">
        <f t="shared" si="11"/>
        <v>329.57</v>
      </c>
      <c r="O358" s="18"/>
    </row>
    <row r="359" spans="1:15">
      <c r="A359" s="12">
        <v>1952354565</v>
      </c>
      <c r="B359" s="13" t="s">
        <v>359</v>
      </c>
      <c r="C359" s="14">
        <v>226.93</v>
      </c>
      <c r="D359" s="15">
        <f>VLOOKUP(A359,[3]FINAL!$B$1:$J$399,9,0)</f>
        <v>1.266</v>
      </c>
      <c r="E359" s="28">
        <f>VLOOKUP(A359,[3]FINAL!$B$1:$K$399,10,0)</f>
        <v>146.22</v>
      </c>
      <c r="F359" s="28">
        <f>VLOOKUP(A359,[3]FINAL!$B$1:$L$399,11,0)</f>
        <v>36.85</v>
      </c>
      <c r="G359" s="28">
        <f>VLOOKUP(A359,[3]FINAL!$B$1:$M$400,12,0)</f>
        <v>10.69</v>
      </c>
      <c r="H359" s="28">
        <f>VLOOKUP(A359,[3]FINAL!$B$1:$N$399,13,0)</f>
        <v>7.18</v>
      </c>
      <c r="I359" s="29"/>
      <c r="J359" s="28">
        <f>VLOOKUP(A359,[3]FINAL!$B$1:$R$399,17,0)</f>
        <v>232.09</v>
      </c>
      <c r="K359" s="14">
        <f t="shared" si="10"/>
        <v>232.09</v>
      </c>
      <c r="L359" s="14"/>
      <c r="M359" s="17">
        <v>95</v>
      </c>
      <c r="N359" s="17">
        <f t="shared" si="11"/>
        <v>327.09000000000003</v>
      </c>
      <c r="O359" s="18"/>
    </row>
    <row r="360" spans="1:15">
      <c r="A360" s="12">
        <v>1912323635</v>
      </c>
      <c r="B360" s="16" t="s">
        <v>360</v>
      </c>
      <c r="C360" s="14">
        <v>234.65</v>
      </c>
      <c r="D360" s="15">
        <f>VLOOKUP(A360,[3]FINAL!$B$1:$J$399,9,0)</f>
        <v>1.2566999999999999</v>
      </c>
      <c r="E360" s="28">
        <f>VLOOKUP(A360,[3]FINAL!$B$1:$K$399,10,0)</f>
        <v>143.09</v>
      </c>
      <c r="F360" s="28">
        <f>VLOOKUP(A360,[3]FINAL!$B$1:$L$399,11,0)</f>
        <v>36.85</v>
      </c>
      <c r="G360" s="28">
        <f>VLOOKUP(A360,[3]FINAL!$B$1:$M$400,12,0)</f>
        <v>31.78</v>
      </c>
      <c r="H360" s="28">
        <f>VLOOKUP(A360,[3]FINAL!$B$1:$N$399,13,0)</f>
        <v>0</v>
      </c>
      <c r="I360" s="29"/>
      <c r="J360" s="28">
        <f>VLOOKUP(A360,[3]FINAL!$B$1:$R$399,17,0)</f>
        <v>244.54</v>
      </c>
      <c r="K360" s="14">
        <f t="shared" si="10"/>
        <v>244.54</v>
      </c>
      <c r="L360" s="14"/>
      <c r="M360" s="17">
        <v>95</v>
      </c>
      <c r="N360" s="17">
        <f t="shared" si="11"/>
        <v>339.53999999999996</v>
      </c>
      <c r="O360" s="18"/>
    </row>
    <row r="361" spans="1:15">
      <c r="A361" s="12">
        <v>1912902230</v>
      </c>
      <c r="B361" s="13" t="s">
        <v>361</v>
      </c>
      <c r="C361" s="14">
        <v>233.78</v>
      </c>
      <c r="D361" s="15">
        <f>VLOOKUP(A361,[3]FINAL!$B$1:$J$399,9,0)</f>
        <v>1.1295999999999999</v>
      </c>
      <c r="E361" s="28">
        <f>VLOOKUP(A361,[3]FINAL!$B$1:$K$399,10,0)</f>
        <v>132.71</v>
      </c>
      <c r="F361" s="28">
        <f>VLOOKUP(A361,[3]FINAL!$B$1:$L$399,11,0)</f>
        <v>36.85</v>
      </c>
      <c r="G361" s="28">
        <f>VLOOKUP(A361,[3]FINAL!$B$1:$M$400,12,0)</f>
        <v>27.22</v>
      </c>
      <c r="H361" s="28">
        <f>VLOOKUP(A361,[3]FINAL!$B$1:$N$399,13,0)</f>
        <v>13.68</v>
      </c>
      <c r="I361" s="29"/>
      <c r="J361" s="28">
        <f>VLOOKUP(A361,[3]FINAL!$B$1:$R$399,17,0)</f>
        <v>243.08</v>
      </c>
      <c r="K361" s="14">
        <f t="shared" si="10"/>
        <v>243.08</v>
      </c>
      <c r="L361" s="14"/>
      <c r="M361" s="17">
        <v>95</v>
      </c>
      <c r="N361" s="17">
        <f t="shared" si="11"/>
        <v>338.08000000000004</v>
      </c>
      <c r="O361" s="18"/>
    </row>
    <row r="362" spans="1:15">
      <c r="A362" s="12">
        <v>1194028118</v>
      </c>
      <c r="B362" s="16" t="s">
        <v>362</v>
      </c>
      <c r="C362" s="14">
        <v>235.65</v>
      </c>
      <c r="D362" s="15">
        <f>VLOOKUP(A362,[3]FINAL!$B$1:$J$399,9,0)</f>
        <v>1.1588000000000001</v>
      </c>
      <c r="E362" s="28">
        <f>VLOOKUP(A362,[3]FINAL!$B$1:$K$399,10,0)</f>
        <v>135.78</v>
      </c>
      <c r="F362" s="28">
        <f>VLOOKUP(A362,[3]FINAL!$B$1:$L$399,11,0)</f>
        <v>36.85</v>
      </c>
      <c r="G362" s="28">
        <f>VLOOKUP(A362,[3]FINAL!$B$1:$M$400,12,0)</f>
        <v>28.7</v>
      </c>
      <c r="H362" s="28">
        <f>VLOOKUP(A362,[3]FINAL!$B$1:$N$399,13,0)</f>
        <v>13.68</v>
      </c>
      <c r="I362" s="29"/>
      <c r="J362" s="28">
        <f>VLOOKUP(A362,[3]FINAL!$B$1:$R$399,17,0)</f>
        <v>248.34</v>
      </c>
      <c r="K362" s="14">
        <f t="shared" si="10"/>
        <v>248.34</v>
      </c>
      <c r="L362" s="14"/>
      <c r="M362" s="17">
        <v>95</v>
      </c>
      <c r="N362" s="17">
        <f t="shared" si="11"/>
        <v>343.34000000000003</v>
      </c>
      <c r="O362" s="18"/>
    </row>
    <row r="363" spans="1:15">
      <c r="A363" s="12">
        <v>1215931977</v>
      </c>
      <c r="B363" s="13" t="s">
        <v>363</v>
      </c>
      <c r="C363" s="14">
        <v>235.4</v>
      </c>
      <c r="D363" s="15">
        <f>VLOOKUP(A363,[3]FINAL!$B$1:$J$399,9,0)</f>
        <v>1.0744</v>
      </c>
      <c r="E363" s="28">
        <f>VLOOKUP(A363,[3]FINAL!$B$1:$K$399,10,0)</f>
        <v>129.11000000000001</v>
      </c>
      <c r="F363" s="28">
        <f>VLOOKUP(A363,[3]FINAL!$B$1:$L$399,11,0)</f>
        <v>36.85</v>
      </c>
      <c r="G363" s="28">
        <f>VLOOKUP(A363,[3]FINAL!$B$1:$M$400,12,0)</f>
        <v>27.65</v>
      </c>
      <c r="H363" s="28">
        <f>VLOOKUP(A363,[3]FINAL!$B$1:$N$399,13,0)</f>
        <v>13.68</v>
      </c>
      <c r="I363" s="29"/>
      <c r="J363" s="28">
        <f>VLOOKUP(A363,[3]FINAL!$B$1:$R$399,17,0)</f>
        <v>239.42</v>
      </c>
      <c r="K363" s="14">
        <f t="shared" si="10"/>
        <v>239.42</v>
      </c>
      <c r="L363" s="14"/>
      <c r="M363" s="17">
        <v>95</v>
      </c>
      <c r="N363" s="17">
        <f t="shared" si="11"/>
        <v>334.41999999999996</v>
      </c>
      <c r="O363" s="18"/>
    </row>
    <row r="364" spans="1:15">
      <c r="A364" s="12">
        <v>1508864323</v>
      </c>
      <c r="B364" s="13" t="s">
        <v>364</v>
      </c>
      <c r="C364" s="14">
        <v>237.86</v>
      </c>
      <c r="D364" s="15">
        <f>VLOOKUP(A364,[3]FINAL!$B$1:$J$399,9,0)</f>
        <v>1.1558999999999999</v>
      </c>
      <c r="E364" s="28">
        <f>VLOOKUP(A364,[3]FINAL!$B$1:$K$399,10,0)</f>
        <v>136.06</v>
      </c>
      <c r="F364" s="28">
        <f>VLOOKUP(A364,[3]FINAL!$B$1:$L$399,11,0)</f>
        <v>36.85</v>
      </c>
      <c r="G364" s="28">
        <f>VLOOKUP(A364,[3]FINAL!$B$1:$M$400,12,0)</f>
        <v>30.51</v>
      </c>
      <c r="H364" s="28">
        <f>VLOOKUP(A364,[3]FINAL!$B$1:$N$399,13,0)</f>
        <v>13.68</v>
      </c>
      <c r="I364" s="29"/>
      <c r="J364" s="28">
        <f>VLOOKUP(A364,[3]FINAL!$B$1:$R$399,17,0)</f>
        <v>250.75</v>
      </c>
      <c r="K364" s="14">
        <f t="shared" si="10"/>
        <v>250.75</v>
      </c>
      <c r="L364" s="14"/>
      <c r="M364" s="17">
        <v>95</v>
      </c>
      <c r="N364" s="17">
        <f t="shared" si="11"/>
        <v>345.75</v>
      </c>
      <c r="O364" s="18"/>
    </row>
    <row r="365" spans="1:15">
      <c r="A365" s="12">
        <v>1427052067</v>
      </c>
      <c r="B365" s="13" t="s">
        <v>365</v>
      </c>
      <c r="C365" s="14">
        <v>244.16</v>
      </c>
      <c r="D365" s="15">
        <f>VLOOKUP(A365,[3]FINAL!$B$1:$J$399,9,0)</f>
        <v>1.1668000000000001</v>
      </c>
      <c r="E365" s="28">
        <f>VLOOKUP(A365,[3]FINAL!$B$1:$K$399,10,0)</f>
        <v>138.12</v>
      </c>
      <c r="F365" s="28">
        <f>VLOOKUP(A365,[3]FINAL!$B$1:$L$399,11,0)</f>
        <v>36.85</v>
      </c>
      <c r="G365" s="28">
        <f>VLOOKUP(A365,[3]FINAL!$B$1:$M$400,12,0)</f>
        <v>23.64</v>
      </c>
      <c r="H365" s="28">
        <f>VLOOKUP(A365,[3]FINAL!$B$1:$N$399,13,0)</f>
        <v>13.68</v>
      </c>
      <c r="I365" s="29"/>
      <c r="J365" s="28">
        <f>VLOOKUP(A365,[3]FINAL!$B$1:$R$399,17,0)</f>
        <v>245.19</v>
      </c>
      <c r="K365" s="14">
        <f t="shared" si="10"/>
        <v>245.19</v>
      </c>
      <c r="L365" s="14"/>
      <c r="M365" s="17">
        <v>95</v>
      </c>
      <c r="N365" s="17">
        <f t="shared" si="11"/>
        <v>340.19</v>
      </c>
      <c r="O365" s="18"/>
    </row>
    <row r="366" spans="1:15">
      <c r="A366" s="12">
        <v>1669449799</v>
      </c>
      <c r="B366" s="13" t="s">
        <v>366</v>
      </c>
      <c r="C366" s="14">
        <v>209.31</v>
      </c>
      <c r="D366" s="15">
        <f>VLOOKUP(A366,[3]FINAL!$B$1:$J$399,9,0)</f>
        <v>0.91149999999999998</v>
      </c>
      <c r="E366" s="28">
        <f>VLOOKUP(A366,[3]FINAL!$B$1:$K$399,10,0)</f>
        <v>115.88</v>
      </c>
      <c r="F366" s="28">
        <f>VLOOKUP(A366,[3]FINAL!$B$1:$L$399,11,0)</f>
        <v>36.85</v>
      </c>
      <c r="G366" s="28">
        <f>VLOOKUP(A366,[3]FINAL!$B$1:$M$400,12,0)</f>
        <v>32.619999999999997</v>
      </c>
      <c r="H366" s="28">
        <f>VLOOKUP(A366,[3]FINAL!$B$1:$N$399,13,0)</f>
        <v>0</v>
      </c>
      <c r="I366" s="29"/>
      <c r="J366" s="28">
        <f>VLOOKUP(A366,[3]FINAL!$B$1:$R$399,17,0)</f>
        <v>214.08</v>
      </c>
      <c r="K366" s="14">
        <f t="shared" si="10"/>
        <v>214.08</v>
      </c>
      <c r="L366" s="14"/>
      <c r="M366" s="17">
        <v>95</v>
      </c>
      <c r="N366" s="17">
        <f t="shared" si="11"/>
        <v>309.08000000000004</v>
      </c>
      <c r="O366" s="18"/>
    </row>
    <row r="367" spans="1:15">
      <c r="A367" s="12">
        <v>1932368586</v>
      </c>
      <c r="B367" s="16" t="s">
        <v>367</v>
      </c>
      <c r="C367" s="14">
        <v>199.28</v>
      </c>
      <c r="D367" s="15">
        <f>VLOOKUP(A367,[3]FINAL!$B$1:$J$399,9,0)</f>
        <v>0.89500000000000002</v>
      </c>
      <c r="E367" s="28">
        <f>VLOOKUP(A367,[3]FINAL!$B$1:$K$399,10,0)</f>
        <v>116.08</v>
      </c>
      <c r="F367" s="28">
        <f>VLOOKUP(A367,[3]FINAL!$B$1:$L$399,11,0)</f>
        <v>36.85</v>
      </c>
      <c r="G367" s="28">
        <f>VLOOKUP(A367,[3]FINAL!$B$1:$M$400,12,0)</f>
        <v>33.24</v>
      </c>
      <c r="H367" s="28">
        <f>VLOOKUP(A367,[3]FINAL!$B$1:$N$399,13,0)</f>
        <v>0</v>
      </c>
      <c r="I367" s="29"/>
      <c r="J367" s="28">
        <f>VLOOKUP(A367,[3]FINAL!$B$1:$R$399,17,0)</f>
        <v>215.03</v>
      </c>
      <c r="K367" s="14">
        <f t="shared" si="10"/>
        <v>215.03</v>
      </c>
      <c r="L367" s="14"/>
      <c r="M367" s="17">
        <v>95</v>
      </c>
      <c r="N367" s="17">
        <f t="shared" si="11"/>
        <v>310.02999999999997</v>
      </c>
      <c r="O367" s="18"/>
    </row>
    <row r="368" spans="1:15">
      <c r="A368" s="12">
        <v>1720088339</v>
      </c>
      <c r="B368" s="13" t="s">
        <v>368</v>
      </c>
      <c r="C368" s="14">
        <v>219.48</v>
      </c>
      <c r="D368" s="15">
        <f>VLOOKUP(A368,[3]FINAL!$B$1:$J$399,9,0)</f>
        <v>1.0989</v>
      </c>
      <c r="E368" s="28">
        <f>VLOOKUP(A368,[3]FINAL!$B$1:$K$399,10,0)</f>
        <v>130.65</v>
      </c>
      <c r="F368" s="28">
        <f>VLOOKUP(A368,[3]FINAL!$B$1:$L$399,11,0)</f>
        <v>36.85</v>
      </c>
      <c r="G368" s="28">
        <f>VLOOKUP(A368,[3]FINAL!$B$1:$M$400,12,0)</f>
        <v>11.18</v>
      </c>
      <c r="H368" s="28">
        <f>VLOOKUP(A368,[3]FINAL!$B$1:$N$399,13,0)</f>
        <v>13.68</v>
      </c>
      <c r="I368" s="29"/>
      <c r="J368" s="28">
        <f>VLOOKUP(A368,[3]FINAL!$B$1:$R$399,17,0)</f>
        <v>222.18</v>
      </c>
      <c r="K368" s="14">
        <f t="shared" si="10"/>
        <v>222.18</v>
      </c>
      <c r="L368" s="14"/>
      <c r="M368" s="17">
        <v>95</v>
      </c>
      <c r="N368" s="17">
        <f t="shared" si="11"/>
        <v>317.18</v>
      </c>
      <c r="O368" s="18"/>
    </row>
    <row r="369" spans="1:15">
      <c r="A369" s="12">
        <v>1225279755</v>
      </c>
      <c r="B369" s="13" t="s">
        <v>369</v>
      </c>
      <c r="C369" s="14">
        <v>238.82</v>
      </c>
      <c r="D369" s="15">
        <f>VLOOKUP(A369,[3]FINAL!$B$1:$J$399,9,0)</f>
        <v>1.2878000000000001</v>
      </c>
      <c r="E369" s="28">
        <f>VLOOKUP(A369,[3]FINAL!$B$1:$K$399,10,0)</f>
        <v>146.54</v>
      </c>
      <c r="F369" s="28">
        <f>VLOOKUP(A369,[3]FINAL!$B$1:$L$399,11,0)</f>
        <v>36.85</v>
      </c>
      <c r="G369" s="28">
        <f>VLOOKUP(A369,[3]FINAL!$B$1:$M$400,12,0)</f>
        <v>12.06</v>
      </c>
      <c r="H369" s="28">
        <f>VLOOKUP(A369,[3]FINAL!$B$1:$N$399,13,0)</f>
        <v>13.68</v>
      </c>
      <c r="I369" s="29"/>
      <c r="J369" s="28">
        <f>VLOOKUP(A369,[3]FINAL!$B$1:$R$399,17,0)</f>
        <v>241.55</v>
      </c>
      <c r="K369" s="14">
        <f t="shared" si="10"/>
        <v>241.55</v>
      </c>
      <c r="L369" s="14"/>
      <c r="M369" s="17">
        <v>95</v>
      </c>
      <c r="N369" s="17">
        <f t="shared" si="11"/>
        <v>336.55</v>
      </c>
      <c r="O369" s="18"/>
    </row>
    <row r="370" spans="1:15">
      <c r="A370" s="12">
        <v>1235370750</v>
      </c>
      <c r="B370" s="13" t="s">
        <v>370</v>
      </c>
      <c r="C370" s="14">
        <v>243.73</v>
      </c>
      <c r="D370" s="15">
        <f>VLOOKUP(A370,[3]FINAL!$B$1:$J$399,9,0)</f>
        <v>1.3735999999999999</v>
      </c>
      <c r="E370" s="28">
        <f>VLOOKUP(A370,[3]FINAL!$B$1:$K$399,10,0)</f>
        <v>150.35</v>
      </c>
      <c r="F370" s="28">
        <f>VLOOKUP(A370,[3]FINAL!$B$1:$L$399,11,0)</f>
        <v>36.85</v>
      </c>
      <c r="G370" s="28">
        <f>VLOOKUP(A370,[3]FINAL!$B$1:$M$400,12,0)</f>
        <v>22.24</v>
      </c>
      <c r="H370" s="28">
        <f>VLOOKUP(A370,[3]FINAL!$B$1:$N$399,13,0)</f>
        <v>13.68</v>
      </c>
      <c r="I370" s="29"/>
      <c r="J370" s="28">
        <f>VLOOKUP(A370,[3]FINAL!$B$1:$R$399,17,0)</f>
        <v>257.7</v>
      </c>
      <c r="K370" s="14">
        <f t="shared" si="10"/>
        <v>257.7</v>
      </c>
      <c r="L370" s="14"/>
      <c r="M370" s="17">
        <v>95</v>
      </c>
      <c r="N370" s="17">
        <f t="shared" si="11"/>
        <v>352.7</v>
      </c>
      <c r="O370" s="18"/>
    </row>
    <row r="371" spans="1:15">
      <c r="A371" s="12">
        <v>1497996920</v>
      </c>
      <c r="B371" s="13" t="s">
        <v>371</v>
      </c>
      <c r="C371" s="14">
        <v>235.5</v>
      </c>
      <c r="D371" s="15">
        <f>VLOOKUP(A371,[3]FINAL!$B$1:$J$399,9,0)</f>
        <v>1.3660000000000001</v>
      </c>
      <c r="E371" s="28">
        <f>VLOOKUP(A371,[3]FINAL!$B$1:$K$399,10,0)</f>
        <v>153.52000000000001</v>
      </c>
      <c r="F371" s="28">
        <f>VLOOKUP(A371,[3]FINAL!$B$1:$L$399,11,0)</f>
        <v>36.85</v>
      </c>
      <c r="G371" s="28">
        <f>VLOOKUP(A371,[3]FINAL!$B$1:$M$400,12,0)</f>
        <v>10.77</v>
      </c>
      <c r="H371" s="28">
        <f>VLOOKUP(A371,[3]FINAL!$B$1:$N$399,13,0)</f>
        <v>13.68</v>
      </c>
      <c r="I371" s="29"/>
      <c r="J371" s="28">
        <f>VLOOKUP(A371,[3]FINAL!$B$1:$R$399,17,0)</f>
        <v>248.12</v>
      </c>
      <c r="K371" s="14">
        <f t="shared" si="10"/>
        <v>248.12</v>
      </c>
      <c r="L371" s="14"/>
      <c r="M371" s="17">
        <v>95</v>
      </c>
      <c r="N371" s="17">
        <f t="shared" si="11"/>
        <v>343.12</v>
      </c>
      <c r="O371" s="18"/>
    </row>
    <row r="372" spans="1:15">
      <c r="A372" s="12">
        <v>1295704997</v>
      </c>
      <c r="B372" s="13" t="s">
        <v>372</v>
      </c>
      <c r="C372" s="14">
        <v>241.4</v>
      </c>
      <c r="D372" s="15">
        <f>VLOOKUP(A372,[3]FINAL!$B$1:$J$399,9,0)</f>
        <v>1.3029999999999999</v>
      </c>
      <c r="E372" s="28">
        <f>VLOOKUP(A372,[3]FINAL!$B$1:$K$399,10,0)</f>
        <v>147.28</v>
      </c>
      <c r="F372" s="28">
        <f>VLOOKUP(A372,[3]FINAL!$B$1:$L$399,11,0)</f>
        <v>36.85</v>
      </c>
      <c r="G372" s="28">
        <f>VLOOKUP(A372,[3]FINAL!$B$1:$M$400,12,0)</f>
        <v>21.08</v>
      </c>
      <c r="H372" s="28">
        <f>VLOOKUP(A372,[3]FINAL!$B$1:$N$399,13,0)</f>
        <v>13.68</v>
      </c>
      <c r="I372" s="29"/>
      <c r="J372" s="28">
        <f>VLOOKUP(A372,[3]FINAL!$B$1:$R$399,17,0)</f>
        <v>252.82</v>
      </c>
      <c r="K372" s="14">
        <f t="shared" si="10"/>
        <v>252.82</v>
      </c>
      <c r="L372" s="14"/>
      <c r="M372" s="17">
        <v>95</v>
      </c>
      <c r="N372" s="17">
        <f t="shared" si="11"/>
        <v>347.82</v>
      </c>
      <c r="O372" s="18"/>
    </row>
    <row r="373" spans="1:15">
      <c r="A373" s="12">
        <v>1629047279</v>
      </c>
      <c r="B373" s="13" t="s">
        <v>373</v>
      </c>
      <c r="C373" s="14">
        <v>238.13</v>
      </c>
      <c r="D373" s="15">
        <f>VLOOKUP(A373,[3]FINAL!$B$1:$J$399,9,0)</f>
        <v>1.3185</v>
      </c>
      <c r="E373" s="28">
        <f>VLOOKUP(A373,[3]FINAL!$B$1:$K$399,10,0)</f>
        <v>147.74</v>
      </c>
      <c r="F373" s="28">
        <f>VLOOKUP(A373,[3]FINAL!$B$1:$L$399,11,0)</f>
        <v>36.85</v>
      </c>
      <c r="G373" s="28">
        <f>VLOOKUP(A373,[3]FINAL!$B$1:$M$400,12,0)</f>
        <v>11.65</v>
      </c>
      <c r="H373" s="28">
        <f>VLOOKUP(A373,[3]FINAL!$B$1:$N$399,13,0)</f>
        <v>13.68</v>
      </c>
      <c r="I373" s="29"/>
      <c r="J373" s="28">
        <f>VLOOKUP(A373,[3]FINAL!$B$1:$R$399,17,0)</f>
        <v>242.46</v>
      </c>
      <c r="K373" s="14">
        <f t="shared" si="10"/>
        <v>242.46</v>
      </c>
      <c r="L373" s="14"/>
      <c r="M373" s="17">
        <v>95</v>
      </c>
      <c r="N373" s="17">
        <f t="shared" si="11"/>
        <v>337.46000000000004</v>
      </c>
      <c r="O373" s="18"/>
    </row>
    <row r="374" spans="1:15">
      <c r="A374" s="12">
        <v>1144299702</v>
      </c>
      <c r="B374" s="13" t="s">
        <v>374</v>
      </c>
      <c r="C374" s="14">
        <v>245.73</v>
      </c>
      <c r="D374" s="15">
        <f>VLOOKUP(A374,[3]FINAL!$B$1:$J$399,9,0)</f>
        <v>1.3297000000000001</v>
      </c>
      <c r="E374" s="28">
        <f>VLOOKUP(A374,[3]FINAL!$B$1:$K$399,10,0)</f>
        <v>150.75</v>
      </c>
      <c r="F374" s="28">
        <f>VLOOKUP(A374,[3]FINAL!$B$1:$L$399,11,0)</f>
        <v>36.85</v>
      </c>
      <c r="G374" s="28">
        <f>VLOOKUP(A374,[3]FINAL!$B$1:$M$400,12,0)</f>
        <v>17.579999999999998</v>
      </c>
      <c r="H374" s="28">
        <f>VLOOKUP(A374,[3]FINAL!$B$1:$N$399,13,0)</f>
        <v>13.68</v>
      </c>
      <c r="I374" s="29"/>
      <c r="J374" s="28">
        <f>VLOOKUP(A374,[3]FINAL!$B$1:$R$399,17,0)</f>
        <v>252.78</v>
      </c>
      <c r="K374" s="14">
        <f t="shared" si="10"/>
        <v>252.78</v>
      </c>
      <c r="L374" s="14"/>
      <c r="M374" s="17">
        <v>95</v>
      </c>
      <c r="N374" s="17">
        <f t="shared" si="11"/>
        <v>347.78</v>
      </c>
      <c r="O374" s="18"/>
    </row>
    <row r="375" spans="1:15">
      <c r="A375" s="12">
        <v>1437484672</v>
      </c>
      <c r="B375" s="16" t="s">
        <v>375</v>
      </c>
      <c r="C375" s="14">
        <v>238.57</v>
      </c>
      <c r="D375" s="15">
        <f>VLOOKUP(A375,[3]FINAL!$B$1:$J$399,9,0)</f>
        <v>1.3522000000000001</v>
      </c>
      <c r="E375" s="28">
        <f>VLOOKUP(A375,[3]FINAL!$B$1:$K$399,10,0)</f>
        <v>150.22</v>
      </c>
      <c r="F375" s="28">
        <f>VLOOKUP(A375,[3]FINAL!$B$1:$L$399,11,0)</f>
        <v>36.85</v>
      </c>
      <c r="G375" s="28">
        <f>VLOOKUP(A375,[3]FINAL!$B$1:$M$400,12,0)</f>
        <v>20.03</v>
      </c>
      <c r="H375" s="28">
        <f>VLOOKUP(A375,[3]FINAL!$B$1:$N$399,13,0)</f>
        <v>13.68</v>
      </c>
      <c r="I375" s="29"/>
      <c r="J375" s="28">
        <f>VLOOKUP(A375,[3]FINAL!$B$1:$R$399,17,0)</f>
        <v>255</v>
      </c>
      <c r="K375" s="14">
        <f t="shared" si="10"/>
        <v>255</v>
      </c>
      <c r="L375" s="14"/>
      <c r="M375" s="17">
        <v>95</v>
      </c>
      <c r="N375" s="17">
        <f t="shared" si="11"/>
        <v>350</v>
      </c>
      <c r="O375" s="18"/>
    </row>
    <row r="376" spans="1:15">
      <c r="A376" s="12">
        <v>1942279609</v>
      </c>
      <c r="B376" s="13" t="s">
        <v>376</v>
      </c>
      <c r="C376" s="14">
        <v>235.02</v>
      </c>
      <c r="D376" s="15">
        <f>VLOOKUP(A376,[3]FINAL!$B$1:$J$399,9,0)</f>
        <v>1.3472999999999999</v>
      </c>
      <c r="E376" s="28">
        <f>VLOOKUP(A376,[3]FINAL!$B$1:$K$399,10,0)</f>
        <v>149.16</v>
      </c>
      <c r="F376" s="28">
        <f>VLOOKUP(A376,[3]FINAL!$B$1:$L$399,11,0)</f>
        <v>36.85</v>
      </c>
      <c r="G376" s="28">
        <f>VLOOKUP(A376,[3]FINAL!$B$1:$M$400,12,0)</f>
        <v>8.2100000000000009</v>
      </c>
      <c r="H376" s="28">
        <f>VLOOKUP(A376,[3]FINAL!$B$1:$N$399,13,0)</f>
        <v>13.68</v>
      </c>
      <c r="I376" s="29"/>
      <c r="J376" s="28">
        <f>VLOOKUP(A376,[3]FINAL!$B$1:$R$399,17,0)</f>
        <v>240.12</v>
      </c>
      <c r="K376" s="14">
        <f t="shared" si="10"/>
        <v>240.12</v>
      </c>
      <c r="L376" s="14"/>
      <c r="M376" s="17">
        <v>95</v>
      </c>
      <c r="N376" s="17">
        <f t="shared" si="11"/>
        <v>335.12</v>
      </c>
      <c r="O376" s="18"/>
    </row>
    <row r="377" spans="1:15">
      <c r="A377" s="12">
        <v>1114996758</v>
      </c>
      <c r="B377" s="13" t="s">
        <v>377</v>
      </c>
      <c r="C377" s="14">
        <v>238.07</v>
      </c>
      <c r="D377" s="15">
        <f>VLOOKUP(A377,[3]FINAL!$B$1:$J$399,9,0)</f>
        <v>1.3140000000000001</v>
      </c>
      <c r="E377" s="28">
        <f>VLOOKUP(A377,[3]FINAL!$B$1:$K$399,10,0)</f>
        <v>147.13999999999999</v>
      </c>
      <c r="F377" s="28">
        <f>VLOOKUP(A377,[3]FINAL!$B$1:$L$399,11,0)</f>
        <v>36.85</v>
      </c>
      <c r="G377" s="28">
        <f>VLOOKUP(A377,[3]FINAL!$B$1:$M$400,12,0)</f>
        <v>16.690000000000001</v>
      </c>
      <c r="H377" s="28">
        <f>VLOOKUP(A377,[3]FINAL!$B$1:$N$399,13,0)</f>
        <v>13.68</v>
      </c>
      <c r="I377" s="29"/>
      <c r="J377" s="28">
        <f>VLOOKUP(A377,[3]FINAL!$B$1:$R$399,17,0)</f>
        <v>247.59</v>
      </c>
      <c r="K377" s="14">
        <f t="shared" si="10"/>
        <v>247.59</v>
      </c>
      <c r="L377" s="14"/>
      <c r="M377" s="17">
        <v>95</v>
      </c>
      <c r="N377" s="17">
        <f t="shared" si="11"/>
        <v>342.59000000000003</v>
      </c>
      <c r="O377" s="18"/>
    </row>
    <row r="378" spans="1:15">
      <c r="A378" s="12">
        <v>1902875578</v>
      </c>
      <c r="B378" s="13" t="s">
        <v>378</v>
      </c>
      <c r="C378" s="14">
        <v>238.52</v>
      </c>
      <c r="D378" s="15">
        <f>VLOOKUP(A378,[3]FINAL!$B$1:$J$399,9,0)</f>
        <v>1.3788</v>
      </c>
      <c r="E378" s="28">
        <f>VLOOKUP(A378,[3]FINAL!$B$1:$K$399,10,0)</f>
        <v>152.61000000000001</v>
      </c>
      <c r="F378" s="28">
        <f>VLOOKUP(A378,[3]FINAL!$B$1:$L$399,11,0)</f>
        <v>36.85</v>
      </c>
      <c r="G378" s="28">
        <f>VLOOKUP(A378,[3]FINAL!$B$1:$M$400,12,0)</f>
        <v>15.63</v>
      </c>
      <c r="H378" s="28">
        <f>VLOOKUP(A378,[3]FINAL!$B$1:$N$399,13,0)</f>
        <v>13.68</v>
      </c>
      <c r="I378" s="29"/>
      <c r="J378" s="28">
        <f>VLOOKUP(A378,[3]FINAL!$B$1:$R$399,17,0)</f>
        <v>252.68</v>
      </c>
      <c r="K378" s="14">
        <f t="shared" si="10"/>
        <v>252.68</v>
      </c>
      <c r="L378" s="14"/>
      <c r="M378" s="17">
        <v>95</v>
      </c>
      <c r="N378" s="17">
        <f t="shared" si="11"/>
        <v>347.68</v>
      </c>
      <c r="O378" s="18"/>
    </row>
    <row r="379" spans="1:15">
      <c r="A379" s="12">
        <v>1588805014</v>
      </c>
      <c r="B379" s="16" t="s">
        <v>379</v>
      </c>
      <c r="C379" s="14">
        <v>247.81</v>
      </c>
      <c r="D379" s="15">
        <f>VLOOKUP(A379,[3]FINAL!$B$1:$J$399,9,0)</f>
        <v>1.3412999999999999</v>
      </c>
      <c r="E379" s="28">
        <f>VLOOKUP(A379,[3]FINAL!$B$1:$K$399,10,0)</f>
        <v>149.4</v>
      </c>
      <c r="F379" s="28">
        <f>VLOOKUP(A379,[3]FINAL!$B$1:$L$399,11,0)</f>
        <v>36.85</v>
      </c>
      <c r="G379" s="28">
        <f>VLOOKUP(A379,[3]FINAL!$B$1:$M$400,12,0)</f>
        <v>26.32</v>
      </c>
      <c r="H379" s="28">
        <f>VLOOKUP(A379,[3]FINAL!$B$1:$N$399,13,0)</f>
        <v>13.68</v>
      </c>
      <c r="I379" s="29"/>
      <c r="J379" s="28">
        <f>VLOOKUP(A379,[3]FINAL!$B$1:$R$399,17,0)</f>
        <v>261.32</v>
      </c>
      <c r="K379" s="14">
        <f t="shared" si="10"/>
        <v>261.32</v>
      </c>
      <c r="L379" s="14"/>
      <c r="M379" s="17">
        <v>95</v>
      </c>
      <c r="N379" s="17">
        <f t="shared" si="11"/>
        <v>356.32</v>
      </c>
      <c r="O379" s="18"/>
    </row>
    <row r="380" spans="1:15">
      <c r="A380" s="12">
        <v>1669408969</v>
      </c>
      <c r="B380" s="13" t="s">
        <v>380</v>
      </c>
      <c r="C380" s="14">
        <v>212.3</v>
      </c>
      <c r="D380" s="15">
        <f>VLOOKUP(A380,[3]FINAL!$B$1:$J$399,9,0)</f>
        <v>1.0376000000000001</v>
      </c>
      <c r="E380" s="28">
        <f>VLOOKUP(A380,[3]FINAL!$B$1:$K$399,10,0)</f>
        <v>125.85</v>
      </c>
      <c r="F380" s="28">
        <f>VLOOKUP(A380,[3]FINAL!$B$1:$L$399,11,0)</f>
        <v>36.85</v>
      </c>
      <c r="G380" s="28">
        <f>VLOOKUP(A380,[3]FINAL!$B$1:$M$400,12,0)</f>
        <v>18.86</v>
      </c>
      <c r="H380" s="28">
        <f>VLOOKUP(A380,[3]FINAL!$B$1:$N$399,13,0)</f>
        <v>7.18</v>
      </c>
      <c r="I380" s="29"/>
      <c r="J380" s="28">
        <f>VLOOKUP(A380,[3]FINAL!$B$1:$R$399,17,0)</f>
        <v>217.99</v>
      </c>
      <c r="K380" s="14">
        <f t="shared" si="10"/>
        <v>217.99</v>
      </c>
      <c r="L380" s="14"/>
      <c r="M380" s="17">
        <v>95</v>
      </c>
      <c r="N380" s="17">
        <f t="shared" si="11"/>
        <v>312.99</v>
      </c>
      <c r="O380" s="18"/>
    </row>
    <row r="381" spans="1:15">
      <c r="A381" s="12">
        <v>1689640583</v>
      </c>
      <c r="B381" s="13" t="s">
        <v>381</v>
      </c>
      <c r="C381" s="14">
        <v>252.1</v>
      </c>
      <c r="D381" s="15">
        <f>VLOOKUP(A381,[3]FINAL!$B$1:$J$399,9,0)</f>
        <v>1.3891</v>
      </c>
      <c r="E381" s="28">
        <f>VLOOKUP(A381,[3]FINAL!$B$1:$K$399,10,0)</f>
        <v>153.61000000000001</v>
      </c>
      <c r="F381" s="28">
        <f>VLOOKUP(A381,[3]FINAL!$B$1:$L$399,11,0)</f>
        <v>36.85</v>
      </c>
      <c r="G381" s="28">
        <f>VLOOKUP(A381,[3]FINAL!$B$1:$M$400,12,0)</f>
        <v>11.47</v>
      </c>
      <c r="H381" s="28">
        <f>VLOOKUP(A381,[3]FINAL!$B$1:$N$399,13,0)</f>
        <v>13.68</v>
      </c>
      <c r="I381" s="29"/>
      <c r="J381" s="28">
        <f>VLOOKUP(A381,[3]FINAL!$B$1:$R$399,17,0)</f>
        <v>249.03</v>
      </c>
      <c r="K381" s="14">
        <f t="shared" si="10"/>
        <v>252.1</v>
      </c>
      <c r="L381" s="14"/>
      <c r="M381" s="17">
        <v>95</v>
      </c>
      <c r="N381" s="17">
        <f t="shared" si="11"/>
        <v>347.1</v>
      </c>
      <c r="O381" s="18"/>
    </row>
    <row r="382" spans="1:15">
      <c r="A382" s="12">
        <v>1831125285</v>
      </c>
      <c r="B382" s="13" t="s">
        <v>382</v>
      </c>
      <c r="C382" s="14">
        <v>221.02</v>
      </c>
      <c r="D382" s="15">
        <f>VLOOKUP(A382,[3]FINAL!$B$1:$J$399,9,0)</f>
        <v>1.1405000000000001</v>
      </c>
      <c r="E382" s="28">
        <f>VLOOKUP(A382,[3]FINAL!$B$1:$K$399,10,0)</f>
        <v>133.97999999999999</v>
      </c>
      <c r="F382" s="28">
        <f>VLOOKUP(A382,[3]FINAL!$B$1:$L$399,11,0)</f>
        <v>36.85</v>
      </c>
      <c r="G382" s="28">
        <f>VLOOKUP(A382,[3]FINAL!$B$1:$M$400,12,0)</f>
        <v>12.41</v>
      </c>
      <c r="H382" s="28">
        <f>VLOOKUP(A382,[3]FINAL!$B$1:$N$399,13,0)</f>
        <v>13.68</v>
      </c>
      <c r="I382" s="29"/>
      <c r="J382" s="28">
        <f>VLOOKUP(A382,[3]FINAL!$B$1:$R$399,17,0)</f>
        <v>227.44</v>
      </c>
      <c r="K382" s="14">
        <f t="shared" si="10"/>
        <v>227.44</v>
      </c>
      <c r="L382" s="14"/>
      <c r="M382" s="17">
        <v>95</v>
      </c>
      <c r="N382" s="17">
        <f t="shared" si="11"/>
        <v>322.44</v>
      </c>
      <c r="O382" s="18"/>
    </row>
    <row r="383" spans="1:15">
      <c r="A383" s="12">
        <v>1871063214</v>
      </c>
      <c r="B383" s="13" t="s">
        <v>383</v>
      </c>
      <c r="C383" s="14">
        <v>218.04</v>
      </c>
      <c r="D383" s="15">
        <f>VLOOKUP(A383,[3]FINAL!$B$1:$J$399,9,0)</f>
        <v>1.0232000000000001</v>
      </c>
      <c r="E383" s="28">
        <f>VLOOKUP(A383,[3]FINAL!$B$1:$K$399,10,0)</f>
        <v>124.94</v>
      </c>
      <c r="F383" s="28">
        <f>VLOOKUP(A383,[3]FINAL!$B$1:$L$399,11,0)</f>
        <v>36.85</v>
      </c>
      <c r="G383" s="28">
        <f>VLOOKUP(A383,[3]FINAL!$B$1:$M$400,12,0)</f>
        <v>14.39</v>
      </c>
      <c r="H383" s="28">
        <f>VLOOKUP(A383,[3]FINAL!$B$1:$N$399,13,0)</f>
        <v>13.68</v>
      </c>
      <c r="I383" s="29"/>
      <c r="J383" s="28">
        <f>VLOOKUP(A383,[3]FINAL!$B$1:$R$399,17,0)</f>
        <v>219.29</v>
      </c>
      <c r="K383" s="14">
        <f t="shared" si="10"/>
        <v>219.29</v>
      </c>
      <c r="L383" s="14"/>
      <c r="M383" s="17">
        <v>95</v>
      </c>
      <c r="N383" s="17">
        <f t="shared" si="11"/>
        <v>314.28999999999996</v>
      </c>
      <c r="O383" s="18"/>
    </row>
    <row r="384" spans="1:15">
      <c r="A384" s="12">
        <v>1629515499</v>
      </c>
      <c r="B384" s="13" t="s">
        <v>384</v>
      </c>
      <c r="C384" s="14">
        <v>238.29</v>
      </c>
      <c r="D384" s="15">
        <f>VLOOKUP(A384,[3]FINAL!$B$1:$J$399,9,0)</f>
        <v>1.1479999999999999</v>
      </c>
      <c r="E384" s="28">
        <f>VLOOKUP(A384,[3]FINAL!$B$1:$K$399,10,0)</f>
        <v>134.9</v>
      </c>
      <c r="F384" s="28">
        <f>VLOOKUP(A384,[3]FINAL!$B$1:$L$399,11,0)</f>
        <v>36.85</v>
      </c>
      <c r="G384" s="28">
        <f>VLOOKUP(A384,[3]FINAL!$B$1:$M$400,12,0)</f>
        <v>15.61</v>
      </c>
      <c r="H384" s="28">
        <f>VLOOKUP(A384,[3]FINAL!$B$1:$N$399,13,0)</f>
        <v>13.68</v>
      </c>
      <c r="I384" s="29"/>
      <c r="J384" s="28">
        <f>VLOOKUP(A384,[3]FINAL!$B$1:$R$399,17,0)</f>
        <v>232.2</v>
      </c>
      <c r="K384" s="14">
        <f t="shared" si="10"/>
        <v>238.29</v>
      </c>
      <c r="L384" s="14"/>
      <c r="M384" s="17">
        <v>95</v>
      </c>
      <c r="N384" s="17">
        <f t="shared" si="11"/>
        <v>333.28999999999996</v>
      </c>
      <c r="O384" s="18"/>
    </row>
    <row r="385" spans="1:15">
      <c r="A385" s="12">
        <v>1134660103</v>
      </c>
      <c r="B385" s="13" t="s">
        <v>385</v>
      </c>
      <c r="C385" s="14">
        <v>254.6</v>
      </c>
      <c r="D385" s="15">
        <f>VLOOKUP(A385,[3]FINAL!$B$1:$J$399,9,0)</f>
        <v>1.417</v>
      </c>
      <c r="E385" s="28">
        <f>VLOOKUP(A385,[3]FINAL!$B$1:$K$399,10,0)</f>
        <v>157.94999999999999</v>
      </c>
      <c r="F385" s="28">
        <f>VLOOKUP(A385,[3]FINAL!$B$1:$L$399,11,0)</f>
        <v>36.85</v>
      </c>
      <c r="G385" s="28">
        <f>VLOOKUP(A385,[3]FINAL!$B$1:$M$400,12,0)</f>
        <v>21.31</v>
      </c>
      <c r="H385" s="28">
        <f>VLOOKUP(A385,[3]FINAL!$B$1:$N$399,13,0)</f>
        <v>13.68</v>
      </c>
      <c r="I385" s="29"/>
      <c r="J385" s="28">
        <f>VLOOKUP(A385,[3]FINAL!$B$1:$R$399,17,0)</f>
        <v>265.41000000000003</v>
      </c>
      <c r="K385" s="14">
        <f t="shared" si="10"/>
        <v>265.41000000000003</v>
      </c>
      <c r="L385" s="14"/>
      <c r="M385" s="17">
        <v>95</v>
      </c>
      <c r="N385" s="17">
        <f t="shared" si="11"/>
        <v>360.41</v>
      </c>
      <c r="O385" s="18"/>
    </row>
    <row r="386" spans="1:15">
      <c r="A386" s="12">
        <v>1447736087</v>
      </c>
      <c r="B386" s="13" t="s">
        <v>386</v>
      </c>
      <c r="C386" s="14">
        <v>228.23</v>
      </c>
      <c r="D386" s="15">
        <f>VLOOKUP(A386,[3]FINAL!$B$1:$J$399,9,0)</f>
        <v>1.2645</v>
      </c>
      <c r="E386" s="28">
        <f>VLOOKUP(A386,[3]FINAL!$B$1:$K$399,10,0)</f>
        <v>140.55000000000001</v>
      </c>
      <c r="F386" s="28">
        <f>VLOOKUP(A386,[3]FINAL!$B$1:$L$399,11,0)</f>
        <v>36.85</v>
      </c>
      <c r="G386" s="28">
        <f>VLOOKUP(A386,[3]FINAL!$B$1:$M$400,12,0)</f>
        <v>8.7100000000000009</v>
      </c>
      <c r="H386" s="28">
        <f>VLOOKUP(A386,[3]FINAL!$B$1:$N$399,13,0)</f>
        <v>13.68</v>
      </c>
      <c r="I386" s="29"/>
      <c r="J386" s="28">
        <f>VLOOKUP(A386,[3]FINAL!$B$1:$R$399,17,0)</f>
        <v>230.76</v>
      </c>
      <c r="K386" s="14">
        <f t="shared" si="10"/>
        <v>230.76</v>
      </c>
      <c r="L386" s="14"/>
      <c r="M386" s="17">
        <v>95</v>
      </c>
      <c r="N386" s="17">
        <f t="shared" si="11"/>
        <v>325.76</v>
      </c>
      <c r="O386" s="18"/>
    </row>
    <row r="387" spans="1:15">
      <c r="A387" s="12">
        <v>1659319366</v>
      </c>
      <c r="B387" s="13" t="s">
        <v>387</v>
      </c>
      <c r="C387" s="14">
        <v>224.24</v>
      </c>
      <c r="D387" s="15">
        <f>VLOOKUP(A387,[3]FINAL!$B$1:$J$399,9,0)</f>
        <v>1.2602</v>
      </c>
      <c r="E387" s="28">
        <f>VLOOKUP(A387,[3]FINAL!$B$1:$K$399,10,0)</f>
        <v>144.27000000000001</v>
      </c>
      <c r="F387" s="28">
        <f>VLOOKUP(A387,[3]FINAL!$B$1:$L$399,11,0)</f>
        <v>36.85</v>
      </c>
      <c r="G387" s="28">
        <f>VLOOKUP(A387,[3]FINAL!$B$1:$M$400,12,0)</f>
        <v>7.98</v>
      </c>
      <c r="H387" s="28">
        <f>VLOOKUP(A387,[3]FINAL!$B$1:$N$399,13,0)</f>
        <v>13.68</v>
      </c>
      <c r="I387" s="29"/>
      <c r="J387" s="28">
        <f>VLOOKUP(A387,[3]FINAL!$B$1:$R$399,17,0)</f>
        <v>234.21</v>
      </c>
      <c r="K387" s="14">
        <f t="shared" si="10"/>
        <v>234.21</v>
      </c>
      <c r="L387" s="14"/>
      <c r="M387" s="17">
        <v>95</v>
      </c>
      <c r="N387" s="17">
        <f t="shared" si="11"/>
        <v>329.21000000000004</v>
      </c>
      <c r="O387" s="18"/>
    </row>
    <row r="388" spans="1:15">
      <c r="A388" s="12">
        <v>1972050276</v>
      </c>
      <c r="B388" s="13" t="s">
        <v>388</v>
      </c>
      <c r="C388" s="14">
        <v>219.97</v>
      </c>
      <c r="D388" s="15">
        <f>VLOOKUP(A388,[3]FINAL!$B$1:$J$399,9,0)</f>
        <v>1.1307</v>
      </c>
      <c r="E388" s="28">
        <f>VLOOKUP(A388,[3]FINAL!$B$1:$K$399,10,0)</f>
        <v>133.38999999999999</v>
      </c>
      <c r="F388" s="28">
        <f>VLOOKUP(A388,[3]FINAL!$B$1:$L$399,11,0)</f>
        <v>36.85</v>
      </c>
      <c r="G388" s="28">
        <f>VLOOKUP(A388,[3]FINAL!$B$1:$M$400,12,0)</f>
        <v>8.15</v>
      </c>
      <c r="H388" s="28">
        <f>VLOOKUP(A388,[3]FINAL!$B$1:$N$399,13,0)</f>
        <v>13.68</v>
      </c>
      <c r="I388" s="29"/>
      <c r="J388" s="28">
        <f>VLOOKUP(A388,[3]FINAL!$B$1:$R$399,17,0)</f>
        <v>221.84</v>
      </c>
      <c r="K388" s="14">
        <f t="shared" si="10"/>
        <v>221.84</v>
      </c>
      <c r="L388" s="14"/>
      <c r="M388" s="17">
        <v>95</v>
      </c>
      <c r="N388" s="17">
        <f t="shared" si="11"/>
        <v>316.84000000000003</v>
      </c>
      <c r="O388" s="18"/>
    </row>
    <row r="389" spans="1:15">
      <c r="A389" s="12">
        <v>1023386190</v>
      </c>
      <c r="B389" s="13" t="s">
        <v>389</v>
      </c>
      <c r="C389" s="14">
        <v>223.98</v>
      </c>
      <c r="D389" s="15">
        <f>VLOOKUP(A389,[3]FINAL!$B$1:$J$399,9,0)</f>
        <v>1.2235</v>
      </c>
      <c r="E389" s="28">
        <f>VLOOKUP(A389,[3]FINAL!$B$1:$K$399,10,0)</f>
        <v>139.72</v>
      </c>
      <c r="F389" s="28">
        <f>VLOOKUP(A389,[3]FINAL!$B$1:$L$399,11,0)</f>
        <v>36.85</v>
      </c>
      <c r="G389" s="28">
        <f>VLOOKUP(A389,[3]FINAL!$B$1:$M$400,12,0)</f>
        <v>11.15</v>
      </c>
      <c r="H389" s="28">
        <f>VLOOKUP(A389,[3]FINAL!$B$1:$N$399,13,0)</f>
        <v>13.68</v>
      </c>
      <c r="I389" s="29"/>
      <c r="J389" s="28">
        <f>VLOOKUP(A389,[3]FINAL!$B$1:$R$399,17,0)</f>
        <v>232.62</v>
      </c>
      <c r="K389" s="14">
        <f t="shared" si="10"/>
        <v>232.62</v>
      </c>
      <c r="L389" s="14"/>
      <c r="M389" s="17">
        <v>95</v>
      </c>
      <c r="N389" s="17">
        <f t="shared" si="11"/>
        <v>327.62</v>
      </c>
      <c r="O389" s="18"/>
    </row>
    <row r="390" spans="1:15">
      <c r="A390" s="12">
        <v>1154369841</v>
      </c>
      <c r="B390" s="13" t="s">
        <v>390</v>
      </c>
      <c r="C390" s="14">
        <v>233.97</v>
      </c>
      <c r="D390" s="15">
        <f>VLOOKUP(A390,[3]FINAL!$B$1:$J$399,9,0)</f>
        <v>1.2121</v>
      </c>
      <c r="E390" s="28">
        <f>VLOOKUP(A390,[3]FINAL!$B$1:$K$399,10,0)</f>
        <v>141.35</v>
      </c>
      <c r="F390" s="28">
        <f>VLOOKUP(A390,[3]FINAL!$B$1:$L$399,11,0)</f>
        <v>36.85</v>
      </c>
      <c r="G390" s="28">
        <f>VLOOKUP(A390,[3]FINAL!$B$1:$M$400,12,0)</f>
        <v>14.16</v>
      </c>
      <c r="H390" s="28">
        <f>VLOOKUP(A390,[3]FINAL!$B$1:$N$399,13,0)</f>
        <v>13.68</v>
      </c>
      <c r="I390" s="29"/>
      <c r="J390" s="28">
        <f>VLOOKUP(A390,[3]FINAL!$B$1:$R$399,17,0)</f>
        <v>237.98</v>
      </c>
      <c r="K390" s="14">
        <f t="shared" si="10"/>
        <v>237.98</v>
      </c>
      <c r="L390" s="14"/>
      <c r="M390" s="17">
        <v>95</v>
      </c>
      <c r="N390" s="17">
        <f t="shared" si="11"/>
        <v>332.98</v>
      </c>
      <c r="O390" s="18"/>
    </row>
    <row r="391" spans="1:15">
      <c r="A391" s="12">
        <v>1639153919</v>
      </c>
      <c r="B391" s="13" t="s">
        <v>391</v>
      </c>
      <c r="C391" s="14">
        <v>204.15</v>
      </c>
      <c r="D391" s="15">
        <f>VLOOKUP(A391,[3]FINAL!$B$1:$J$399,9,0)</f>
        <v>1.08</v>
      </c>
      <c r="E391" s="28">
        <f>VLOOKUP(A391,[3]FINAL!$B$1:$K$399,10,0)</f>
        <v>128.04</v>
      </c>
      <c r="F391" s="28">
        <f>VLOOKUP(A391,[3]FINAL!$B$1:$L$399,11,0)</f>
        <v>36.85</v>
      </c>
      <c r="G391" s="28">
        <f>VLOOKUP(A391,[3]FINAL!$B$1:$M$400,12,0)</f>
        <v>20.75</v>
      </c>
      <c r="H391" s="28">
        <f>VLOOKUP(A391,[3]FINAL!$B$1:$N$399,13,0)</f>
        <v>0</v>
      </c>
      <c r="I391" s="29"/>
      <c r="J391" s="28">
        <f>VLOOKUP(A391,[3]FINAL!$B$1:$R$399,17,0)</f>
        <v>214.41</v>
      </c>
      <c r="K391" s="14">
        <f t="shared" si="10"/>
        <v>214.41</v>
      </c>
      <c r="L391" s="14"/>
      <c r="M391" s="17">
        <v>95</v>
      </c>
      <c r="N391" s="17">
        <f t="shared" si="11"/>
        <v>309.40999999999997</v>
      </c>
      <c r="O391" s="18"/>
    </row>
    <row r="392" spans="1:15">
      <c r="A392" s="12">
        <v>1043314602</v>
      </c>
      <c r="B392" s="13" t="s">
        <v>392</v>
      </c>
      <c r="C392" s="14">
        <v>244.16</v>
      </c>
      <c r="D392" s="15">
        <f>VLOOKUP(A392,[3]FINAL!$B$1:$J$399,9,0)</f>
        <v>1.3731</v>
      </c>
      <c r="E392" s="28">
        <f>VLOOKUP(A392,[3]FINAL!$B$1:$K$399,10,0)</f>
        <v>154.35</v>
      </c>
      <c r="F392" s="28">
        <f>VLOOKUP(A392,[3]FINAL!$B$1:$L$399,11,0)</f>
        <v>36.85</v>
      </c>
      <c r="G392" s="28">
        <f>VLOOKUP(A392,[3]FINAL!$B$1:$M$400,12,0)</f>
        <v>22.52</v>
      </c>
      <c r="H392" s="28">
        <f>VLOOKUP(A392,[3]FINAL!$B$1:$N$399,13,0)</f>
        <v>13.68</v>
      </c>
      <c r="I392" s="29"/>
      <c r="J392" s="28">
        <f>VLOOKUP(A392,[3]FINAL!$B$1:$R$399,17,0)</f>
        <v>262.64999999999998</v>
      </c>
      <c r="K392" s="14">
        <f t="shared" si="10"/>
        <v>262.64999999999998</v>
      </c>
      <c r="L392" s="14"/>
      <c r="M392" s="17">
        <v>95</v>
      </c>
      <c r="N392" s="17">
        <f t="shared" si="11"/>
        <v>357.65</v>
      </c>
      <c r="O392" s="18"/>
    </row>
    <row r="393" spans="1:15">
      <c r="A393" s="12">
        <v>1891740544</v>
      </c>
      <c r="B393" s="16" t="s">
        <v>393</v>
      </c>
      <c r="C393" s="14">
        <v>234.07</v>
      </c>
      <c r="D393" s="15">
        <f>VLOOKUP(A393,[3]FINAL!$B$1:$J$399,9,0)</f>
        <v>1.1485000000000001</v>
      </c>
      <c r="E393" s="28">
        <f>VLOOKUP(A393,[3]FINAL!$B$1:$K$399,10,0)</f>
        <v>134.06</v>
      </c>
      <c r="F393" s="28">
        <f>VLOOKUP(A393,[3]FINAL!$B$1:$L$399,11,0)</f>
        <v>36.85</v>
      </c>
      <c r="G393" s="28">
        <f>VLOOKUP(A393,[3]FINAL!$B$1:$M$400,12,0)</f>
        <v>26.36</v>
      </c>
      <c r="H393" s="28">
        <f>VLOOKUP(A393,[3]FINAL!$B$1:$N$399,13,0)</f>
        <v>13.68</v>
      </c>
      <c r="I393" s="29"/>
      <c r="J393" s="28">
        <f>VLOOKUP(A393,[3]FINAL!$B$1:$R$399,17,0)</f>
        <v>243.65</v>
      </c>
      <c r="K393" s="14">
        <f t="shared" si="10"/>
        <v>243.65</v>
      </c>
      <c r="L393" s="14"/>
      <c r="M393" s="17">
        <v>95</v>
      </c>
      <c r="N393" s="17">
        <f t="shared" si="11"/>
        <v>338.65</v>
      </c>
      <c r="O393" s="18"/>
    </row>
    <row r="394" spans="1:15">
      <c r="A394" s="12">
        <v>1700821865</v>
      </c>
      <c r="B394" s="13" t="s">
        <v>394</v>
      </c>
      <c r="C394" s="14">
        <v>232.07</v>
      </c>
      <c r="D394" s="15">
        <f>VLOOKUP(A394,[3]FINAL!$B$1:$J$399,9,0)</f>
        <v>1.2613000000000001</v>
      </c>
      <c r="E394" s="28">
        <f>VLOOKUP(A394,[3]FINAL!$B$1:$K$399,10,0)</f>
        <v>144.25</v>
      </c>
      <c r="F394" s="28">
        <f>VLOOKUP(A394,[3]FINAL!$B$1:$L$399,11,0)</f>
        <v>36.85</v>
      </c>
      <c r="G394" s="28">
        <f>VLOOKUP(A394,[3]FINAL!$B$1:$M$400,12,0)</f>
        <v>14.47</v>
      </c>
      <c r="H394" s="28">
        <f>VLOOKUP(A394,[3]FINAL!$B$1:$N$399,13,0)</f>
        <v>13.68</v>
      </c>
      <c r="I394" s="29"/>
      <c r="J394" s="28">
        <f>VLOOKUP(A394,[3]FINAL!$B$1:$R$399,17,0)</f>
        <v>241.68</v>
      </c>
      <c r="K394" s="14">
        <f t="shared" si="10"/>
        <v>241.68</v>
      </c>
      <c r="L394" s="14"/>
      <c r="M394" s="17">
        <v>95</v>
      </c>
      <c r="N394" s="17">
        <f t="shared" si="11"/>
        <v>336.68</v>
      </c>
      <c r="O394" s="18"/>
    </row>
    <row r="395" spans="1:15">
      <c r="A395" s="12">
        <v>1184650541</v>
      </c>
      <c r="B395" s="13" t="s">
        <v>395</v>
      </c>
      <c r="C395" s="14">
        <v>223.05</v>
      </c>
      <c r="D395" s="15">
        <f>VLOOKUP(A395,[3]FINAL!$B$1:$J$399,9,0)</f>
        <v>1.2948999999999999</v>
      </c>
      <c r="E395" s="28">
        <f>VLOOKUP(A395,[3]FINAL!$B$1:$K$399,10,0)</f>
        <v>144.59</v>
      </c>
      <c r="F395" s="28">
        <f>VLOOKUP(A395,[3]FINAL!$B$1:$L$399,11,0)</f>
        <v>36.85</v>
      </c>
      <c r="G395" s="28">
        <f>VLOOKUP(A395,[3]FINAL!$B$1:$M$400,12,0)</f>
        <v>10.74</v>
      </c>
      <c r="H395" s="28">
        <f>VLOOKUP(A395,[3]FINAL!$B$1:$N$399,13,0)</f>
        <v>7.18</v>
      </c>
      <c r="I395" s="29"/>
      <c r="J395" s="28">
        <f>VLOOKUP(A395,[3]FINAL!$B$1:$R$399,17,0)</f>
        <v>230.26</v>
      </c>
      <c r="K395" s="14">
        <f t="shared" si="10"/>
        <v>230.26</v>
      </c>
      <c r="L395" s="14"/>
      <c r="M395" s="17">
        <v>95</v>
      </c>
      <c r="N395" s="17">
        <f t="shared" si="11"/>
        <v>325.26</v>
      </c>
      <c r="O395" s="18"/>
    </row>
    <row r="396" spans="1:15">
      <c r="A396" s="12">
        <v>1902853781</v>
      </c>
      <c r="B396" s="13" t="s">
        <v>396</v>
      </c>
      <c r="C396" s="14">
        <v>249.76</v>
      </c>
      <c r="D396" s="15">
        <f>VLOOKUP(A396,[3]FINAL!$B$1:$J$399,9,0)</f>
        <v>1.3415999999999999</v>
      </c>
      <c r="E396" s="28">
        <f>VLOOKUP(A396,[3]FINAL!$B$1:$K$399,10,0)</f>
        <v>149.69</v>
      </c>
      <c r="F396" s="28">
        <f>VLOOKUP(A396,[3]FINAL!$B$1:$L$399,11,0)</f>
        <v>36.85</v>
      </c>
      <c r="G396" s="28">
        <f>VLOOKUP(A396,[3]FINAL!$B$1:$M$400,12,0)</f>
        <v>27.78</v>
      </c>
      <c r="H396" s="28">
        <f>VLOOKUP(A396,[3]FINAL!$B$1:$N$399,13,0)</f>
        <v>13.68</v>
      </c>
      <c r="I396" s="29"/>
      <c r="J396" s="28">
        <f>VLOOKUP(A396,[3]FINAL!$B$1:$R$399,17,0)</f>
        <v>263.33999999999997</v>
      </c>
      <c r="K396" s="14">
        <f t="shared" si="10"/>
        <v>263.33999999999997</v>
      </c>
      <c r="L396" s="14"/>
      <c r="M396" s="17">
        <v>95</v>
      </c>
      <c r="N396" s="17">
        <f t="shared" si="11"/>
        <v>358.34</v>
      </c>
      <c r="O396" s="18"/>
    </row>
    <row r="397" spans="1:15">
      <c r="A397" s="12">
        <v>1235264219</v>
      </c>
      <c r="B397" s="13" t="s">
        <v>397</v>
      </c>
      <c r="C397" s="14">
        <v>225.72</v>
      </c>
      <c r="D397" s="15">
        <f>VLOOKUP(A397,[3]FINAL!$B$1:$J$399,9,0)</f>
        <v>1.2919</v>
      </c>
      <c r="E397" s="28">
        <f>VLOOKUP(A397,[3]FINAL!$B$1:$K$399,10,0)</f>
        <v>149.13999999999999</v>
      </c>
      <c r="F397" s="28">
        <f>VLOOKUP(A397,[3]FINAL!$B$1:$L$399,11,0)</f>
        <v>36.85</v>
      </c>
      <c r="G397" s="28">
        <f>VLOOKUP(A397,[3]FINAL!$B$1:$M$400,12,0)</f>
        <v>15.81</v>
      </c>
      <c r="H397" s="28">
        <f>VLOOKUP(A397,[3]FINAL!$B$1:$N$399,13,0)</f>
        <v>0</v>
      </c>
      <c r="I397" s="29"/>
      <c r="J397" s="28">
        <f>VLOOKUP(A397,[3]FINAL!$B$1:$R$399,17,0)</f>
        <v>233.08</v>
      </c>
      <c r="K397" s="14">
        <f t="shared" si="10"/>
        <v>233.08</v>
      </c>
      <c r="L397" s="14"/>
      <c r="M397" s="17">
        <v>95</v>
      </c>
      <c r="N397" s="17">
        <f t="shared" si="11"/>
        <v>328.08000000000004</v>
      </c>
      <c r="O397" s="18"/>
    </row>
    <row r="398" spans="1:15">
      <c r="A398" s="12">
        <v>1366577355</v>
      </c>
      <c r="B398" s="13" t="s">
        <v>398</v>
      </c>
      <c r="C398" s="14">
        <v>212.19</v>
      </c>
      <c r="D398" s="15">
        <f>VLOOKUP(A398,[3]FINAL!$B$1:$J$399,9,0)</f>
        <v>1.0739000000000001</v>
      </c>
      <c r="E398" s="28">
        <f>VLOOKUP(A398,[3]FINAL!$B$1:$K$399,10,0)</f>
        <v>129.38</v>
      </c>
      <c r="F398" s="28">
        <f>VLOOKUP(A398,[3]FINAL!$B$1:$L$399,11,0)</f>
        <v>36.85</v>
      </c>
      <c r="G398" s="28">
        <f>VLOOKUP(A398,[3]FINAL!$B$1:$M$400,12,0)</f>
        <v>16.98</v>
      </c>
      <c r="H398" s="28">
        <f>VLOOKUP(A398,[3]FINAL!$B$1:$N$399,13,0)</f>
        <v>0</v>
      </c>
      <c r="I398" s="29"/>
      <c r="J398" s="28">
        <f>VLOOKUP(A398,[3]FINAL!$B$1:$R$399,17,0)</f>
        <v>211.61</v>
      </c>
      <c r="K398" s="14">
        <f t="shared" si="10"/>
        <v>212.19</v>
      </c>
      <c r="L398" s="14"/>
      <c r="M398" s="17">
        <v>95</v>
      </c>
      <c r="N398" s="17">
        <f t="shared" si="11"/>
        <v>307.19</v>
      </c>
      <c r="O398" s="18"/>
    </row>
    <row r="399" spans="1:15">
      <c r="A399" s="12">
        <v>1033244090</v>
      </c>
      <c r="B399" s="13" t="s">
        <v>399</v>
      </c>
      <c r="C399" s="14">
        <v>225.29</v>
      </c>
      <c r="D399" s="15">
        <f>VLOOKUP(A399,[3]FINAL!$B$1:$J$399,9,0)</f>
        <v>1.1488</v>
      </c>
      <c r="E399" s="28">
        <f>VLOOKUP(A399,[3]FINAL!$B$1:$K$399,10,0)</f>
        <v>135.77000000000001</v>
      </c>
      <c r="F399" s="28">
        <f>VLOOKUP(A399,[3]FINAL!$B$1:$L$399,11,0)</f>
        <v>36.85</v>
      </c>
      <c r="G399" s="28">
        <f>VLOOKUP(A399,[3]FINAL!$B$1:$M$400,12,0)</f>
        <v>13.62</v>
      </c>
      <c r="H399" s="28">
        <f>VLOOKUP(A399,[3]FINAL!$B$1:$N$399,13,0)</f>
        <v>13.68</v>
      </c>
      <c r="I399" s="29"/>
      <c r="J399" s="28">
        <f>VLOOKUP(A399,[3]FINAL!$B$1:$R$399,17,0)</f>
        <v>230.91</v>
      </c>
      <c r="K399" s="14">
        <f t="shared" si="10"/>
        <v>230.91</v>
      </c>
      <c r="L399" s="14"/>
      <c r="M399" s="17">
        <v>95</v>
      </c>
      <c r="N399" s="17">
        <f t="shared" si="11"/>
        <v>325.90999999999997</v>
      </c>
      <c r="O399" s="18"/>
    </row>
    <row r="400" spans="1:15">
      <c r="A400" s="12">
        <v>1770618720</v>
      </c>
      <c r="B400" s="13" t="s">
        <v>400</v>
      </c>
      <c r="C400" s="14">
        <v>235.01</v>
      </c>
      <c r="D400" s="15">
        <f>VLOOKUP(A400,[3]FINAL!$B$1:$J$399,9,0)</f>
        <v>1.2421</v>
      </c>
      <c r="E400" s="28">
        <f>VLOOKUP(A400,[3]FINAL!$B$1:$K$399,10,0)</f>
        <v>144.18</v>
      </c>
      <c r="F400" s="28">
        <f>VLOOKUP(A400,[3]FINAL!$B$1:$L$399,11,0)</f>
        <v>36.85</v>
      </c>
      <c r="G400" s="28">
        <f>VLOOKUP(A400,[3]FINAL!$B$1:$M$400,12,0)</f>
        <v>23.56</v>
      </c>
      <c r="H400" s="28">
        <f>VLOOKUP(A400,[3]FINAL!$B$1:$N$399,13,0)</f>
        <v>13.68</v>
      </c>
      <c r="I400" s="29"/>
      <c r="J400" s="28">
        <f>VLOOKUP(A400,[3]FINAL!$B$1:$R$399,17,0)</f>
        <v>252.1</v>
      </c>
      <c r="K400" s="14">
        <f t="shared" si="10"/>
        <v>252.1</v>
      </c>
      <c r="L400" s="14"/>
      <c r="M400" s="17">
        <v>95</v>
      </c>
      <c r="N400" s="17">
        <f t="shared" si="11"/>
        <v>347.1</v>
      </c>
      <c r="O400" s="18"/>
    </row>
    <row r="401" spans="1:15">
      <c r="A401" s="12">
        <v>1356476311</v>
      </c>
      <c r="B401" s="13" t="s">
        <v>401</v>
      </c>
      <c r="C401" s="14">
        <v>220.7</v>
      </c>
      <c r="D401" s="15">
        <f>VLOOKUP(A401,[3]FINAL!$B$1:$J$399,9,0)</f>
        <v>1.1318999999999999</v>
      </c>
      <c r="E401" s="28">
        <f>VLOOKUP(A401,[3]FINAL!$B$1:$K$399,10,0)</f>
        <v>133.4</v>
      </c>
      <c r="F401" s="28">
        <f>VLOOKUP(A401,[3]FINAL!$B$1:$L$399,11,0)</f>
        <v>36.85</v>
      </c>
      <c r="G401" s="28">
        <f>VLOOKUP(A401,[3]FINAL!$B$1:$M$400,12,0)</f>
        <v>22.55</v>
      </c>
      <c r="H401" s="28">
        <f>VLOOKUP(A401,[3]FINAL!$B$1:$N$399,13,0)</f>
        <v>0</v>
      </c>
      <c r="I401" s="29"/>
      <c r="J401" s="28">
        <f>VLOOKUP(A401,[3]FINAL!$B$1:$R$399,17,0)</f>
        <v>222.68</v>
      </c>
      <c r="K401" s="14">
        <f t="shared" si="10"/>
        <v>222.68</v>
      </c>
      <c r="L401" s="14"/>
      <c r="M401" s="17">
        <v>95</v>
      </c>
      <c r="N401" s="17">
        <f t="shared" si="11"/>
        <v>317.68</v>
      </c>
      <c r="O401" s="18"/>
    </row>
    <row r="402" spans="1:15">
      <c r="A402" s="12">
        <v>1124342241</v>
      </c>
      <c r="B402" s="16" t="s">
        <v>402</v>
      </c>
      <c r="C402" s="14">
        <v>238.29</v>
      </c>
      <c r="D402" s="15">
        <f>VLOOKUP(A402,[3]FINAL!$B$1:$J$399,9,0)</f>
        <v>1.2277</v>
      </c>
      <c r="E402" s="28">
        <f>VLOOKUP(A402,[3]FINAL!$B$1:$K$399,10,0)</f>
        <v>140.91999999999999</v>
      </c>
      <c r="F402" s="28">
        <f>VLOOKUP(A402,[3]FINAL!$B$1:$L$399,11,0)</f>
        <v>36.85</v>
      </c>
      <c r="G402" s="28">
        <f>VLOOKUP(A402,[3]FINAL!$B$1:$M$400,12,0)</f>
        <v>29.24</v>
      </c>
      <c r="H402" s="28">
        <f>VLOOKUP(A402,[3]FINAL!$B$1:$N$399,13,0)</f>
        <v>13.68</v>
      </c>
      <c r="I402" s="29"/>
      <c r="J402" s="28">
        <f>VLOOKUP(A402,[3]FINAL!$B$1:$R$399,17,0)</f>
        <v>254.9</v>
      </c>
      <c r="K402" s="14">
        <f t="shared" si="10"/>
        <v>254.9</v>
      </c>
      <c r="L402" s="14"/>
      <c r="M402" s="17">
        <v>95</v>
      </c>
      <c r="N402" s="17">
        <f t="shared" si="11"/>
        <v>349.9</v>
      </c>
      <c r="O402" s="18"/>
    </row>
    <row r="403" spans="1:15">
      <c r="A403" s="12">
        <v>1548230188</v>
      </c>
      <c r="B403" s="13" t="s">
        <v>403</v>
      </c>
      <c r="C403" s="14">
        <v>201.13</v>
      </c>
      <c r="D403" s="15">
        <f>VLOOKUP(A403,[3]FINAL!$B$1:$J$399,9,0)</f>
        <v>0.91749999999999998</v>
      </c>
      <c r="E403" s="28">
        <f>VLOOKUP(A403,[3]FINAL!$B$1:$K$399,10,0)</f>
        <v>115.52</v>
      </c>
      <c r="F403" s="28">
        <f>VLOOKUP(A403,[3]FINAL!$B$1:$L$399,11,0)</f>
        <v>36.85</v>
      </c>
      <c r="G403" s="28">
        <f>VLOOKUP(A403,[3]FINAL!$B$1:$M$400,12,0)</f>
        <v>12.36</v>
      </c>
      <c r="H403" s="28">
        <f>VLOOKUP(A403,[3]FINAL!$B$1:$N$399,13,0)</f>
        <v>0</v>
      </c>
      <c r="I403" s="29"/>
      <c r="J403" s="28">
        <f>VLOOKUP(A403,[3]FINAL!$B$1:$R$399,17,0)</f>
        <v>190.26</v>
      </c>
      <c r="K403" s="14">
        <f t="shared" si="10"/>
        <v>201.13</v>
      </c>
      <c r="L403" s="14"/>
      <c r="M403" s="17">
        <v>95</v>
      </c>
      <c r="N403" s="17">
        <f t="shared" si="11"/>
        <v>296.13</v>
      </c>
      <c r="O403" s="18"/>
    </row>
    <row r="404" spans="1:15">
      <c r="A404" s="12">
        <v>1285656272</v>
      </c>
      <c r="B404" s="16" t="s">
        <v>404</v>
      </c>
      <c r="C404" s="14">
        <v>268.45999999999998</v>
      </c>
      <c r="D404" s="15">
        <f>VLOOKUP(A404,[3]FINAL!$B$1:$J$399,9,0)</f>
        <v>1.2088050350469379</v>
      </c>
      <c r="E404" s="28">
        <f>VLOOKUP(A404,[3]FINAL!$B$1:$K$399,10,0)</f>
        <v>139.51</v>
      </c>
      <c r="F404" s="28">
        <f>VLOOKUP(A404,[3]FINAL!$B$1:$L$399,11,0)</f>
        <v>36.85</v>
      </c>
      <c r="G404" s="28">
        <f>VLOOKUP(A404,[3]FINAL!$B$1:$M$400,12,0)</f>
        <v>15.74</v>
      </c>
      <c r="H404" s="28">
        <f>VLOOKUP(A404,[3]FINAL!$B$1:$N$399,13,0)</f>
        <v>0</v>
      </c>
      <c r="I404" s="29"/>
      <c r="J404" s="28">
        <f>VLOOKUP(A404,[3]FINAL!$B$1:$R$399,17,0)</f>
        <v>221.88</v>
      </c>
      <c r="K404" s="14">
        <f t="shared" si="10"/>
        <v>268.45999999999998</v>
      </c>
      <c r="L404" s="14"/>
      <c r="M404" s="17">
        <v>95</v>
      </c>
      <c r="N404" s="17">
        <f t="shared" si="11"/>
        <v>363.46</v>
      </c>
      <c r="O404" s="18"/>
    </row>
    <row r="405" spans="1:15">
      <c r="A405" s="12">
        <v>1528606225</v>
      </c>
      <c r="B405" s="13" t="s">
        <v>405</v>
      </c>
      <c r="C405" s="14">
        <v>246.41</v>
      </c>
      <c r="D405" s="15">
        <f>VLOOKUP(A405,[3]FINAL!$B$1:$J$399,9,0)</f>
        <v>1.3906000000000001</v>
      </c>
      <c r="E405" s="28">
        <f>VLOOKUP(A405,[3]FINAL!$B$1:$K$399,10,0)</f>
        <v>150.13</v>
      </c>
      <c r="F405" s="28">
        <f>VLOOKUP(A405,[3]FINAL!$B$1:$L$399,11,0)</f>
        <v>36.85</v>
      </c>
      <c r="G405" s="28">
        <f>VLOOKUP(A405,[3]FINAL!$B$1:$M$400,12,0)</f>
        <v>24.06</v>
      </c>
      <c r="H405" s="28">
        <f>VLOOKUP(A405,[3]FINAL!$B$1:$N$399,13,0)</f>
        <v>13.68</v>
      </c>
      <c r="I405" s="29"/>
      <c r="J405" s="28">
        <f>VLOOKUP(A405,[3]FINAL!$B$1:$R$399,17,0)</f>
        <v>259.55</v>
      </c>
      <c r="K405" s="14">
        <f t="shared" si="10"/>
        <v>259.55</v>
      </c>
      <c r="L405" s="14"/>
      <c r="M405" s="17">
        <v>95</v>
      </c>
      <c r="N405" s="17">
        <f t="shared" si="11"/>
        <v>354.55</v>
      </c>
      <c r="O405" s="18"/>
    </row>
    <row r="406" spans="1:15">
      <c r="A406" s="12">
        <v>1508802497</v>
      </c>
      <c r="B406" s="13" t="s">
        <v>406</v>
      </c>
      <c r="C406" s="14">
        <v>221.97</v>
      </c>
      <c r="D406" s="15">
        <f>VLOOKUP(A406,[3]FINAL!$B$1:$J$399,9,0)</f>
        <v>1.2439</v>
      </c>
      <c r="E406" s="28">
        <f>VLOOKUP(A406,[3]FINAL!$B$1:$K$399,10,0)</f>
        <v>141.13999999999999</v>
      </c>
      <c r="F406" s="28">
        <f>VLOOKUP(A406,[3]FINAL!$B$1:$L$399,11,0)</f>
        <v>36.85</v>
      </c>
      <c r="G406" s="28">
        <f>VLOOKUP(A406,[3]FINAL!$B$1:$M$400,12,0)</f>
        <v>10.14</v>
      </c>
      <c r="H406" s="28">
        <f>VLOOKUP(A406,[3]FINAL!$B$1:$N$399,13,0)</f>
        <v>7.18</v>
      </c>
      <c r="I406" s="29"/>
      <c r="J406" s="28">
        <f>VLOOKUP(A406,[3]FINAL!$B$1:$R$399,17,0)</f>
        <v>225.58</v>
      </c>
      <c r="K406" s="14">
        <f t="shared" si="10"/>
        <v>225.58</v>
      </c>
      <c r="L406" s="14"/>
      <c r="M406" s="17">
        <v>95</v>
      </c>
      <c r="N406" s="17">
        <f t="shared" si="11"/>
        <v>320.58000000000004</v>
      </c>
      <c r="O406" s="18"/>
    </row>
    <row r="407" spans="1:15">
      <c r="A407" s="12">
        <v>1629425491</v>
      </c>
      <c r="B407" s="13" t="s">
        <v>407</v>
      </c>
      <c r="C407" s="14">
        <v>242.3</v>
      </c>
      <c r="D407" s="15">
        <f>VLOOKUP(A407,[3]FINAL!$B$1:$J$399,9,0)</f>
        <v>1.2927</v>
      </c>
      <c r="E407" s="28">
        <f>VLOOKUP(A407,[3]FINAL!$B$1:$K$399,10,0)</f>
        <v>149.18</v>
      </c>
      <c r="F407" s="28">
        <f>VLOOKUP(A407,[3]FINAL!$B$1:$L$399,11,0)</f>
        <v>36.85</v>
      </c>
      <c r="G407" s="28">
        <f>VLOOKUP(A407,[3]FINAL!$B$1:$M$400,12,0)</f>
        <v>8.56</v>
      </c>
      <c r="H407" s="28">
        <f>VLOOKUP(A407,[3]FINAL!$B$1:$N$399,13,0)</f>
        <v>13.68</v>
      </c>
      <c r="I407" s="29"/>
      <c r="J407" s="28">
        <f>VLOOKUP(A407,[3]FINAL!$B$1:$R$399,17,0)</f>
        <v>240.55</v>
      </c>
      <c r="K407" s="14">
        <f t="shared" si="10"/>
        <v>242.3</v>
      </c>
      <c r="L407" s="14"/>
      <c r="M407" s="17">
        <v>95</v>
      </c>
      <c r="N407" s="17">
        <f t="shared" si="11"/>
        <v>337.3</v>
      </c>
      <c r="O407" s="18"/>
    </row>
    <row r="408" spans="1:15">
      <c r="A408" s="12">
        <v>1629016340</v>
      </c>
      <c r="B408" s="13" t="s">
        <v>408</v>
      </c>
      <c r="C408" s="14">
        <v>227.13</v>
      </c>
      <c r="D408" s="15">
        <f>VLOOKUP(A408,[3]FINAL!$B$1:$J$399,9,0)</f>
        <v>1.2571000000000001</v>
      </c>
      <c r="E408" s="28">
        <f>VLOOKUP(A408,[3]FINAL!$B$1:$K$399,10,0)</f>
        <v>144.55000000000001</v>
      </c>
      <c r="F408" s="28">
        <f>VLOOKUP(A408,[3]FINAL!$B$1:$L$399,11,0)</f>
        <v>36.85</v>
      </c>
      <c r="G408" s="28">
        <f>VLOOKUP(A408,[3]FINAL!$B$1:$M$400,12,0)</f>
        <v>11.81</v>
      </c>
      <c r="H408" s="28">
        <f>VLOOKUP(A408,[3]FINAL!$B$1:$N$399,13,0)</f>
        <v>13.68</v>
      </c>
      <c r="I408" s="29"/>
      <c r="J408" s="28">
        <f>VLOOKUP(A408,[3]FINAL!$B$1:$R$399,17,0)</f>
        <v>238.96</v>
      </c>
      <c r="K408" s="14">
        <f t="shared" si="10"/>
        <v>238.96</v>
      </c>
      <c r="L408" s="14"/>
      <c r="M408" s="17">
        <v>95</v>
      </c>
      <c r="N408" s="17">
        <f t="shared" si="11"/>
        <v>333.96000000000004</v>
      </c>
      <c r="O408" s="18"/>
    </row>
    <row r="409" spans="1:15">
      <c r="A409" s="12">
        <v>1215979059</v>
      </c>
      <c r="B409" s="13" t="s">
        <v>409</v>
      </c>
      <c r="C409" s="14">
        <v>232.91</v>
      </c>
      <c r="D409" s="15">
        <f>VLOOKUP(A409,[3]FINAL!$B$1:$J$399,9,0)</f>
        <v>1.1919999999999999</v>
      </c>
      <c r="E409" s="28">
        <f>VLOOKUP(A409,[3]FINAL!$B$1:$K$399,10,0)</f>
        <v>137.56</v>
      </c>
      <c r="F409" s="28">
        <f>VLOOKUP(A409,[3]FINAL!$B$1:$L$399,11,0)</f>
        <v>36.85</v>
      </c>
      <c r="G409" s="28">
        <f>VLOOKUP(A409,[3]FINAL!$B$1:$M$400,12,0)</f>
        <v>22.5</v>
      </c>
      <c r="H409" s="28">
        <f>VLOOKUP(A409,[3]FINAL!$B$1:$N$399,13,0)</f>
        <v>13.68</v>
      </c>
      <c r="I409" s="29"/>
      <c r="J409" s="28">
        <f>VLOOKUP(A409,[3]FINAL!$B$1:$R$399,17,0)</f>
        <v>243.23</v>
      </c>
      <c r="K409" s="14">
        <f t="shared" ref="K409:K419" si="12">IF(J409&lt;C409,C409,J409)</f>
        <v>243.23</v>
      </c>
      <c r="L409" s="14"/>
      <c r="M409" s="17">
        <v>95</v>
      </c>
      <c r="N409" s="17">
        <f t="shared" ref="N409:N419" si="13">K409+M409</f>
        <v>338.23</v>
      </c>
      <c r="O409" s="18"/>
    </row>
    <row r="410" spans="1:15">
      <c r="A410" s="12">
        <v>1700812146</v>
      </c>
      <c r="B410" s="13" t="s">
        <v>410</v>
      </c>
      <c r="C410" s="14">
        <v>234.95</v>
      </c>
      <c r="D410" s="15">
        <f>VLOOKUP(A410,[3]FINAL!$B$1:$J$399,9,0)</f>
        <v>1.2822</v>
      </c>
      <c r="E410" s="28">
        <f>VLOOKUP(A410,[3]FINAL!$B$1:$K$399,10,0)</f>
        <v>144.47</v>
      </c>
      <c r="F410" s="28">
        <f>VLOOKUP(A410,[3]FINAL!$B$1:$L$399,11,0)</f>
        <v>36.85</v>
      </c>
      <c r="G410" s="28">
        <f>VLOOKUP(A410,[3]FINAL!$B$1:$M$400,12,0)</f>
        <v>16.21</v>
      </c>
      <c r="H410" s="28">
        <f>VLOOKUP(A410,[3]FINAL!$B$1:$N$399,13,0)</f>
        <v>13.68</v>
      </c>
      <c r="I410" s="29"/>
      <c r="J410" s="28">
        <f>VLOOKUP(A410,[3]FINAL!$B$1:$R$399,17,0)</f>
        <v>243.95</v>
      </c>
      <c r="K410" s="14">
        <f t="shared" si="12"/>
        <v>243.95</v>
      </c>
      <c r="L410" s="14"/>
      <c r="M410" s="17">
        <v>95</v>
      </c>
      <c r="N410" s="17">
        <f t="shared" si="13"/>
        <v>338.95</v>
      </c>
      <c r="O410" s="18"/>
    </row>
    <row r="411" spans="1:15">
      <c r="A411" s="12">
        <v>1750703278</v>
      </c>
      <c r="B411" s="13" t="s">
        <v>411</v>
      </c>
      <c r="C411" s="14">
        <v>230.2</v>
      </c>
      <c r="D411" s="15">
        <f>VLOOKUP(A411,[3]FINAL!$B$1:$J$399,9,0)</f>
        <v>1.0532999999999999</v>
      </c>
      <c r="E411" s="28">
        <f>VLOOKUP(A411,[3]FINAL!$B$1:$K$399,10,0)</f>
        <v>127.1</v>
      </c>
      <c r="F411" s="28">
        <f>VLOOKUP(A411,[3]FINAL!$B$1:$L$399,11,0)</f>
        <v>36.85</v>
      </c>
      <c r="G411" s="28">
        <f>VLOOKUP(A411,[3]FINAL!$B$1:$M$400,12,0)</f>
        <v>16.690000000000001</v>
      </c>
      <c r="H411" s="28">
        <f>VLOOKUP(A411,[3]FINAL!$B$1:$N$399,13,0)</f>
        <v>13.68</v>
      </c>
      <c r="I411" s="29"/>
      <c r="J411" s="28">
        <f>VLOOKUP(A411,[3]FINAL!$B$1:$R$399,17,0)</f>
        <v>224.44</v>
      </c>
      <c r="K411" s="14">
        <f t="shared" si="12"/>
        <v>230.2</v>
      </c>
      <c r="L411" s="14"/>
      <c r="M411" s="17">
        <v>95</v>
      </c>
      <c r="N411" s="17">
        <f t="shared" si="13"/>
        <v>325.2</v>
      </c>
      <c r="O411" s="18"/>
    </row>
    <row r="412" spans="1:15">
      <c r="A412" s="12">
        <v>1992793962</v>
      </c>
      <c r="B412" s="13" t="s">
        <v>412</v>
      </c>
      <c r="C412" s="14">
        <v>247.12</v>
      </c>
      <c r="D412" s="15">
        <f>VLOOKUP(A412,[3]FINAL!$B$1:$J$399,9,0)</f>
        <v>1.3919999999999999</v>
      </c>
      <c r="E412" s="28">
        <f>VLOOKUP(A412,[3]FINAL!$B$1:$K$399,10,0)</f>
        <v>152.80000000000001</v>
      </c>
      <c r="F412" s="28">
        <f>VLOOKUP(A412,[3]FINAL!$B$1:$L$399,11,0)</f>
        <v>36.85</v>
      </c>
      <c r="G412" s="28">
        <f>VLOOKUP(A412,[3]FINAL!$B$1:$M$400,12,0)</f>
        <v>17.760000000000002</v>
      </c>
      <c r="H412" s="28">
        <f>VLOOKUP(A412,[3]FINAL!$B$1:$N$399,13,0)</f>
        <v>13.68</v>
      </c>
      <c r="I412" s="29"/>
      <c r="J412" s="28">
        <f>VLOOKUP(A412,[3]FINAL!$B$1:$R$399,17,0)</f>
        <v>255.36</v>
      </c>
      <c r="K412" s="14">
        <f t="shared" si="12"/>
        <v>255.36</v>
      </c>
      <c r="L412" s="14"/>
      <c r="M412" s="17">
        <v>95</v>
      </c>
      <c r="N412" s="17">
        <f t="shared" si="13"/>
        <v>350.36</v>
      </c>
      <c r="O412" s="18"/>
    </row>
    <row r="413" spans="1:15">
      <c r="A413" s="12">
        <v>1528040888</v>
      </c>
      <c r="B413" s="13" t="s">
        <v>413</v>
      </c>
      <c r="C413" s="14">
        <v>218.53</v>
      </c>
      <c r="D413" s="15">
        <f>VLOOKUP(A413,[3]FINAL!$B$1:$J$399,9,0)</f>
        <v>1.0488</v>
      </c>
      <c r="E413" s="28">
        <f>VLOOKUP(A413,[3]FINAL!$B$1:$K$399,10,0)</f>
        <v>125.39</v>
      </c>
      <c r="F413" s="28">
        <f>VLOOKUP(A413,[3]FINAL!$B$1:$L$399,11,0)</f>
        <v>36.85</v>
      </c>
      <c r="G413" s="28">
        <f>VLOOKUP(A413,[3]FINAL!$B$1:$M$400,12,0)</f>
        <v>19.149999999999999</v>
      </c>
      <c r="H413" s="28">
        <f>VLOOKUP(A413,[3]FINAL!$B$1:$N$399,13,0)</f>
        <v>13.68</v>
      </c>
      <c r="I413" s="29"/>
      <c r="J413" s="28">
        <f>VLOOKUP(A413,[3]FINAL!$B$1:$R$399,17,0)</f>
        <v>225.31</v>
      </c>
      <c r="K413" s="14">
        <f t="shared" si="12"/>
        <v>225.31</v>
      </c>
      <c r="L413" s="14"/>
      <c r="M413" s="17">
        <v>95</v>
      </c>
      <c r="N413" s="17">
        <f t="shared" si="13"/>
        <v>320.31</v>
      </c>
      <c r="O413" s="18"/>
    </row>
    <row r="414" spans="1:15">
      <c r="A414" s="12">
        <v>1467016105</v>
      </c>
      <c r="B414" s="13" t="s">
        <v>414</v>
      </c>
      <c r="C414" s="14">
        <v>231.65</v>
      </c>
      <c r="D414" s="15">
        <f>VLOOKUP(A414,[3]FINAL!$B$1:$J$399,9,0)</f>
        <v>1.1094999999999999</v>
      </c>
      <c r="E414" s="28">
        <f>VLOOKUP(A414,[3]FINAL!$B$1:$K$399,10,0)</f>
        <v>131.46</v>
      </c>
      <c r="F414" s="28">
        <f>VLOOKUP(A414,[3]FINAL!$B$1:$L$399,11,0)</f>
        <v>36.85</v>
      </c>
      <c r="G414" s="28">
        <f>VLOOKUP(A414,[3]FINAL!$B$1:$M$400,12,0)</f>
        <v>15.68</v>
      </c>
      <c r="H414" s="28">
        <f>VLOOKUP(A414,[3]FINAL!$B$1:$N$399,13,0)</f>
        <v>13.68</v>
      </c>
      <c r="I414" s="29"/>
      <c r="J414" s="28">
        <f>VLOOKUP(A414,[3]FINAL!$B$1:$R$399,17,0)</f>
        <v>228.31</v>
      </c>
      <c r="K414" s="14">
        <f t="shared" si="12"/>
        <v>231.65</v>
      </c>
      <c r="L414" s="14"/>
      <c r="M414" s="17">
        <v>95</v>
      </c>
      <c r="N414" s="17">
        <f t="shared" si="13"/>
        <v>326.64999999999998</v>
      </c>
      <c r="O414" s="18"/>
    </row>
    <row r="415" spans="1:15">
      <c r="A415" s="12">
        <v>1023481520</v>
      </c>
      <c r="B415" s="13" t="s">
        <v>415</v>
      </c>
      <c r="C415" s="14">
        <v>235.3</v>
      </c>
      <c r="D415" s="15">
        <f>VLOOKUP(A415,[3]FINAL!$B$1:$J$399,9,0)</f>
        <v>1.1902999999999999</v>
      </c>
      <c r="E415" s="28">
        <f>VLOOKUP(A415,[3]FINAL!$B$1:$K$399,10,0)</f>
        <v>137.6</v>
      </c>
      <c r="F415" s="28">
        <f>VLOOKUP(A415,[3]FINAL!$B$1:$L$399,11,0)</f>
        <v>36.85</v>
      </c>
      <c r="G415" s="28">
        <f>VLOOKUP(A415,[3]FINAL!$B$1:$M$400,12,0)</f>
        <v>36.380000000000003</v>
      </c>
      <c r="H415" s="28">
        <f>VLOOKUP(A415,[3]FINAL!$B$1:$N$399,13,0)</f>
        <v>13.68</v>
      </c>
      <c r="I415" s="29"/>
      <c r="J415" s="28">
        <f>VLOOKUP(A415,[3]FINAL!$B$1:$R$399,17,0)</f>
        <v>259.31</v>
      </c>
      <c r="K415" s="14">
        <f t="shared" si="12"/>
        <v>259.31</v>
      </c>
      <c r="L415" s="14"/>
      <c r="M415" s="17">
        <v>95</v>
      </c>
      <c r="N415" s="17">
        <f t="shared" si="13"/>
        <v>354.31</v>
      </c>
      <c r="O415" s="18"/>
    </row>
    <row r="416" spans="1:15">
      <c r="A416" s="19">
        <v>1174178313</v>
      </c>
      <c r="B416" s="13" t="s">
        <v>416</v>
      </c>
      <c r="C416" s="14">
        <v>235.84</v>
      </c>
      <c r="D416" s="15">
        <f>VLOOKUP(A416,[3]FINAL!$B$1:$J$399,9,0)</f>
        <v>1.2726999999999999</v>
      </c>
      <c r="E416" s="28">
        <f>VLOOKUP(A416,[3]FINAL!$B$1:$K$399,10,0)</f>
        <v>143.75</v>
      </c>
      <c r="F416" s="28">
        <f>VLOOKUP(A416,[3]FINAL!$B$1:$L$399,11,0)</f>
        <v>36.85</v>
      </c>
      <c r="G416" s="28">
        <f>VLOOKUP(A416,[3]FINAL!$B$1:$M$400,12,0)</f>
        <v>8.6999999999999993</v>
      </c>
      <c r="H416" s="28">
        <f>VLOOKUP(A416,[3]FINAL!$B$1:$N$399,13,0)</f>
        <v>13.68</v>
      </c>
      <c r="I416" s="29"/>
      <c r="J416" s="28">
        <f>VLOOKUP(A416,[3]FINAL!$B$1:$R$399,17,0)</f>
        <v>234.44</v>
      </c>
      <c r="K416" s="14">
        <f t="shared" si="12"/>
        <v>235.84</v>
      </c>
      <c r="L416" s="14"/>
      <c r="M416" s="17">
        <v>95</v>
      </c>
      <c r="N416" s="17">
        <f t="shared" si="13"/>
        <v>330.84000000000003</v>
      </c>
      <c r="O416" s="18"/>
    </row>
    <row r="417" spans="1:15">
      <c r="A417" s="16">
        <v>1164848503</v>
      </c>
      <c r="B417" s="13" t="s">
        <v>417</v>
      </c>
      <c r="C417" s="14">
        <v>234.63</v>
      </c>
      <c r="D417" s="15">
        <f>VLOOKUP(A417,[3]FINAL!$B$1:$J$399,9,0)</f>
        <v>1.2741</v>
      </c>
      <c r="E417" s="28">
        <f>VLOOKUP(A417,[3]FINAL!$B$1:$K$399,10,0)</f>
        <v>140.69</v>
      </c>
      <c r="F417" s="28">
        <f>VLOOKUP(A417,[3]FINAL!$B$1:$L$399,11,0)</f>
        <v>36.85</v>
      </c>
      <c r="G417" s="28">
        <f>VLOOKUP(A417,[3]FINAL!$B$1:$M$400,12,0)</f>
        <v>16.309999999999999</v>
      </c>
      <c r="H417" s="28">
        <f>VLOOKUP(A417,[3]FINAL!$B$1:$N$399,13,0)</f>
        <v>13.68</v>
      </c>
      <c r="I417" s="29"/>
      <c r="J417" s="28">
        <f>VLOOKUP(A417,[3]FINAL!$B$1:$R$399,17,0)</f>
        <v>239.7</v>
      </c>
      <c r="K417" s="14">
        <f t="shared" si="12"/>
        <v>239.7</v>
      </c>
      <c r="L417" s="27"/>
      <c r="M417" s="17">
        <v>95</v>
      </c>
      <c r="N417" s="17">
        <f t="shared" si="13"/>
        <v>334.7</v>
      </c>
      <c r="O417" s="18"/>
    </row>
    <row r="418" spans="1:15">
      <c r="A418" s="12">
        <v>1730209677</v>
      </c>
      <c r="B418" s="13" t="s">
        <v>418</v>
      </c>
      <c r="C418" s="14">
        <v>235.53</v>
      </c>
      <c r="D418" s="15">
        <f>VLOOKUP(A418,[3]FINAL!$B$1:$J$399,9,0)</f>
        <v>1.3621000000000001</v>
      </c>
      <c r="E418" s="28">
        <f>VLOOKUP(A418,[3]FINAL!$B$1:$K$399,10,0)</f>
        <v>152.43</v>
      </c>
      <c r="F418" s="28">
        <f>VLOOKUP(A418,[3]FINAL!$B$1:$L$399,11,0)</f>
        <v>36.85</v>
      </c>
      <c r="G418" s="28">
        <f>VLOOKUP(A418,[3]FINAL!$B$1:$M$400,12,0)</f>
        <v>12.86</v>
      </c>
      <c r="H418" s="28">
        <f>VLOOKUP(A418,[3]FINAL!$B$1:$N$399,13,0)</f>
        <v>13.68</v>
      </c>
      <c r="I418" s="29"/>
      <c r="J418" s="28">
        <f>VLOOKUP(A418,[3]FINAL!$B$1:$R$399,17,0)</f>
        <v>249.27</v>
      </c>
      <c r="K418" s="14">
        <f t="shared" si="12"/>
        <v>249.27</v>
      </c>
      <c r="L418" s="14"/>
      <c r="M418" s="17">
        <v>95</v>
      </c>
      <c r="N418" s="17">
        <f t="shared" si="13"/>
        <v>344.27</v>
      </c>
    </row>
    <row r="419" spans="1:15">
      <c r="A419" s="12">
        <v>1326169285</v>
      </c>
      <c r="B419" s="13" t="s">
        <v>419</v>
      </c>
      <c r="C419" s="14">
        <v>241.72</v>
      </c>
      <c r="D419" s="15">
        <f>VLOOKUP(A419,[3]FINAL!$B$1:$J$399,9,0)</f>
        <v>1.4014</v>
      </c>
      <c r="E419" s="28">
        <f>VLOOKUP(A419,[3]FINAL!$B$1:$K$399,10,0)</f>
        <v>157.28</v>
      </c>
      <c r="F419" s="28">
        <f>VLOOKUP(A419,[3]FINAL!$B$1:$L$399,11,0)</f>
        <v>36.85</v>
      </c>
      <c r="G419" s="28">
        <f>VLOOKUP(A419,[3]FINAL!$B$1:$M$400,12,0)</f>
        <v>12.49</v>
      </c>
      <c r="H419" s="28">
        <f>VLOOKUP(A419,[3]FINAL!$B$1:$N$399,13,0)</f>
        <v>13.68</v>
      </c>
      <c r="I419" s="29"/>
      <c r="J419" s="28">
        <f>VLOOKUP(A419,[3]FINAL!$B$1:$R$399,17,0)</f>
        <v>254.45</v>
      </c>
      <c r="K419" s="14">
        <f t="shared" si="12"/>
        <v>254.45</v>
      </c>
      <c r="L419" s="14"/>
      <c r="M419" s="17">
        <v>95</v>
      </c>
      <c r="N419" s="17">
        <f t="shared" si="13"/>
        <v>349.45</v>
      </c>
    </row>
    <row r="420" spans="1:15">
      <c r="D420" s="20"/>
      <c r="E420" s="20"/>
      <c r="F420" s="20"/>
      <c r="G420" s="20"/>
      <c r="H420" s="20"/>
      <c r="I420" s="20"/>
      <c r="J420" s="20"/>
    </row>
    <row r="421" spans="1:15">
      <c r="C421" s="20"/>
      <c r="D421" s="20"/>
      <c r="E421" s="20"/>
      <c r="F421" s="20"/>
      <c r="G421" s="20"/>
      <c r="H421" s="20"/>
      <c r="I421" s="20"/>
      <c r="J421" s="20"/>
    </row>
    <row r="422" spans="1:15">
      <c r="D422" s="20"/>
      <c r="E422" s="20"/>
      <c r="F422" s="20"/>
      <c r="G422" s="20"/>
      <c r="H422" s="20"/>
      <c r="I422" s="20"/>
      <c r="J422" s="20"/>
    </row>
    <row r="423" spans="1:15">
      <c r="D423" s="20"/>
      <c r="E423" s="20"/>
      <c r="F423" s="20"/>
      <c r="G423" s="20"/>
      <c r="H423" s="20"/>
      <c r="I423" s="20"/>
      <c r="J423" s="20"/>
    </row>
    <row r="424" spans="1:15">
      <c r="A424" s="49" t="s">
        <v>420</v>
      </c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</row>
    <row r="425" spans="1:15">
      <c r="A425" s="51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</row>
    <row r="426" spans="1:15" ht="46.5" customHeight="1">
      <c r="A426" s="53" t="s">
        <v>10</v>
      </c>
      <c r="B426" s="54"/>
      <c r="C426" s="54"/>
      <c r="D426" s="54"/>
      <c r="E426" s="54"/>
      <c r="F426" s="54"/>
      <c r="G426" s="54"/>
      <c r="H426" s="54"/>
      <c r="I426" s="54"/>
      <c r="J426" s="55"/>
      <c r="K426" s="55"/>
      <c r="L426" s="4"/>
      <c r="M426" s="56" t="s">
        <v>421</v>
      </c>
      <c r="N426" s="57"/>
    </row>
    <row r="427" spans="1:15" ht="63.75">
      <c r="A427" s="5" t="s">
        <v>12</v>
      </c>
      <c r="B427" s="5" t="s">
        <v>13</v>
      </c>
      <c r="C427" s="6" t="s">
        <v>14</v>
      </c>
      <c r="D427" s="7" t="s">
        <v>15</v>
      </c>
      <c r="E427" s="7" t="s">
        <v>16</v>
      </c>
      <c r="F427" s="7" t="s">
        <v>17</v>
      </c>
      <c r="G427" s="7" t="s">
        <v>18</v>
      </c>
      <c r="H427" s="7" t="s">
        <v>19</v>
      </c>
      <c r="I427" s="8"/>
      <c r="J427" s="9" t="s">
        <v>20</v>
      </c>
      <c r="K427" s="10" t="s">
        <v>422</v>
      </c>
      <c r="L427" s="10"/>
      <c r="M427" s="11" t="s">
        <v>423</v>
      </c>
      <c r="N427" s="11" t="s">
        <v>424</v>
      </c>
    </row>
    <row r="428" spans="1:15">
      <c r="A428" s="12">
        <v>1518112036</v>
      </c>
      <c r="B428" s="16" t="s">
        <v>425</v>
      </c>
      <c r="C428" s="14">
        <v>232.84</v>
      </c>
      <c r="D428" s="15">
        <v>1.0851999999999999</v>
      </c>
      <c r="E428" s="28">
        <v>130.28</v>
      </c>
      <c r="F428" s="28">
        <v>36.85</v>
      </c>
      <c r="G428" s="28">
        <v>21.14</v>
      </c>
      <c r="H428" s="28">
        <v>13.68</v>
      </c>
      <c r="I428" s="29"/>
      <c r="J428" s="28">
        <v>233.25</v>
      </c>
      <c r="K428" s="14">
        <v>233.25</v>
      </c>
      <c r="L428" s="14"/>
      <c r="M428" s="17">
        <f>K428+86.64</f>
        <v>319.89</v>
      </c>
      <c r="N428" s="17">
        <f>M428+561</f>
        <v>880.89</v>
      </c>
    </row>
    <row r="429" spans="1:15">
      <c r="A429" s="12">
        <v>1215982525</v>
      </c>
      <c r="B429" s="13" t="s">
        <v>426</v>
      </c>
      <c r="C429" s="14">
        <v>237.71</v>
      </c>
      <c r="D429" s="15">
        <v>1.2210000000000001</v>
      </c>
      <c r="E429" s="28">
        <v>141.57</v>
      </c>
      <c r="F429" s="28">
        <v>36.85</v>
      </c>
      <c r="G429" s="28">
        <v>19.2</v>
      </c>
      <c r="H429" s="28">
        <v>13.68</v>
      </c>
      <c r="I429" s="29"/>
      <c r="J429" s="28">
        <v>244.05</v>
      </c>
      <c r="K429" s="14">
        <v>244.05</v>
      </c>
      <c r="L429" s="14"/>
      <c r="M429" s="17">
        <f>K429+86.64</f>
        <v>330.69</v>
      </c>
      <c r="N429" s="17">
        <f>M429+561</f>
        <v>891.69</v>
      </c>
    </row>
    <row r="430" spans="1:15" ht="63.75">
      <c r="A430" s="5" t="s">
        <v>12</v>
      </c>
      <c r="B430" s="5" t="s">
        <v>13</v>
      </c>
      <c r="C430" s="6" t="s">
        <v>14</v>
      </c>
      <c r="D430" s="7" t="s">
        <v>15</v>
      </c>
      <c r="E430" s="7" t="s">
        <v>16</v>
      </c>
      <c r="F430" s="7" t="s">
        <v>17</v>
      </c>
      <c r="G430" s="7" t="s">
        <v>18</v>
      </c>
      <c r="H430" s="7" t="s">
        <v>19</v>
      </c>
      <c r="I430" s="8"/>
      <c r="J430" s="9" t="s">
        <v>427</v>
      </c>
      <c r="K430" s="10" t="s">
        <v>428</v>
      </c>
      <c r="L430" s="10"/>
      <c r="M430" s="11" t="s">
        <v>423</v>
      </c>
      <c r="N430" s="11" t="s">
        <v>424</v>
      </c>
    </row>
    <row r="431" spans="1:15">
      <c r="A431" s="12">
        <v>1720085293</v>
      </c>
      <c r="B431" s="13" t="s">
        <v>272</v>
      </c>
      <c r="C431" s="14">
        <v>218.94</v>
      </c>
      <c r="D431" s="15">
        <v>1.1391</v>
      </c>
      <c r="E431" s="30">
        <v>134.36000000000001</v>
      </c>
      <c r="F431" s="30">
        <v>36.85</v>
      </c>
      <c r="G431" s="30">
        <v>8.57</v>
      </c>
      <c r="H431" s="30">
        <v>13.68</v>
      </c>
      <c r="I431" s="31"/>
      <c r="J431" s="30">
        <v>223.45</v>
      </c>
      <c r="K431" s="32">
        <v>223.45</v>
      </c>
      <c r="L431" s="33"/>
      <c r="M431" s="32">
        <f>K431+86.64</f>
        <v>310.08999999999997</v>
      </c>
      <c r="N431" s="32">
        <f>M431+561</f>
        <v>871.08999999999992</v>
      </c>
    </row>
    <row r="433" spans="1:14">
      <c r="J433" s="20"/>
    </row>
    <row r="434" spans="1:14">
      <c r="K434" s="20"/>
      <c r="M434" s="20"/>
    </row>
    <row r="436" spans="1:14" ht="14.25">
      <c r="A436" s="41" t="s">
        <v>429</v>
      </c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</row>
    <row r="437" spans="1:14" ht="15">
      <c r="A437" s="43" t="s">
        <v>6</v>
      </c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</row>
    <row r="438" spans="1:14" ht="14.25">
      <c r="A438" s="45" t="s">
        <v>430</v>
      </c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</row>
    <row r="439" spans="1:14" ht="35.25" customHeight="1">
      <c r="A439" s="37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47" t="s">
        <v>11</v>
      </c>
      <c r="N439" s="48"/>
    </row>
    <row r="440" spans="1:14" ht="63.75">
      <c r="A440" s="5" t="s">
        <v>12</v>
      </c>
      <c r="B440" s="5" t="s">
        <v>13</v>
      </c>
      <c r="C440" s="6" t="s">
        <v>431</v>
      </c>
      <c r="D440" s="7" t="s">
        <v>15</v>
      </c>
      <c r="E440" s="7" t="s">
        <v>16</v>
      </c>
      <c r="F440" s="7" t="s">
        <v>17</v>
      </c>
      <c r="G440" s="7" t="s">
        <v>18</v>
      </c>
      <c r="H440" s="7" t="s">
        <v>19</v>
      </c>
      <c r="I440" s="8"/>
      <c r="J440" s="9" t="s">
        <v>20</v>
      </c>
      <c r="K440" s="21" t="s">
        <v>21</v>
      </c>
      <c r="L440" s="10"/>
      <c r="M440" s="22" t="s">
        <v>22</v>
      </c>
      <c r="N440" s="22" t="s">
        <v>23</v>
      </c>
    </row>
    <row r="441" spans="1:14">
      <c r="A441" s="16">
        <v>1073168316</v>
      </c>
      <c r="B441" s="16" t="s">
        <v>432</v>
      </c>
      <c r="C441" s="23">
        <v>409.71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  <c r="I441" s="24"/>
      <c r="J441" s="25">
        <v>473.22</v>
      </c>
      <c r="K441" s="26">
        <v>473.22</v>
      </c>
      <c r="L441" s="25"/>
      <c r="M441" s="26">
        <v>95</v>
      </c>
      <c r="N441" s="26">
        <f>+K441+M441</f>
        <v>568.22</v>
      </c>
    </row>
  </sheetData>
  <autoFilter ref="M22:N419" xr:uid="{21B1F0F7-BB2D-4804-9108-A5C51E1D06A3}">
    <filterColumn colId="0" showButton="0"/>
  </autoFilter>
  <mergeCells count="20">
    <mergeCell ref="A9:I9"/>
    <mergeCell ref="A10:I10"/>
    <mergeCell ref="A12:I12"/>
    <mergeCell ref="A14:N14"/>
    <mergeCell ref="A15:N15"/>
    <mergeCell ref="A436:N436"/>
    <mergeCell ref="A437:N437"/>
    <mergeCell ref="A438:N438"/>
    <mergeCell ref="M439:N439"/>
    <mergeCell ref="A16:N16"/>
    <mergeCell ref="A424:N424"/>
    <mergeCell ref="A425:N425"/>
    <mergeCell ref="A426:K426"/>
    <mergeCell ref="M426:N426"/>
    <mergeCell ref="A17:N17"/>
    <mergeCell ref="A19:N19"/>
    <mergeCell ref="A20:N20"/>
    <mergeCell ref="A21:N21"/>
    <mergeCell ref="A22:K22"/>
    <mergeCell ref="M22:N22"/>
  </mergeCells>
  <pageMargins left="0.7" right="0.7" top="0.5" bottom="0.75" header="0.55000000000000004" footer="0.3"/>
  <pageSetup scale="7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5961D-2F45-4C0D-9E22-DC895A7E4E76}"/>
</file>

<file path=customXml/itemProps2.xml><?xml version="1.0" encoding="utf-8"?>
<ds:datastoreItem xmlns:ds="http://schemas.openxmlformats.org/officeDocument/2006/customXml" ds:itemID="{E42CF8AC-42EE-4F6B-892A-F4325D113318}"/>
</file>

<file path=customXml/itemProps3.xml><?xml version="1.0" encoding="utf-8"?>
<ds:datastoreItem xmlns:ds="http://schemas.openxmlformats.org/officeDocument/2006/customXml" ds:itemID="{5562D113-C905-4473-985A-03E4EBAC8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2021-09-30T20:34:22Z</dcterms:created>
  <dcterms:modified xsi:type="dcterms:W3CDTF">2022-07-13T01:07:33Z</dcterms:modified>
  <cp:category/>
  <cp:contentStatus/>
</cp:coreProperties>
</file>