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H:\DRUPAL\Reports\Medicaid Transformation Reports\"/>
    </mc:Choice>
  </mc:AlternateContent>
  <xr:revisionPtr revIDLastSave="0" documentId="8_{4437C658-B8E8-4B12-970E-9442E4793538}" xr6:coauthVersionLast="31" xr6:coauthVersionMax="31" xr10:uidLastSave="{00000000-0000-0000-0000-000000000000}"/>
  <bookViews>
    <workbookView xWindow="0" yWindow="0" windowWidth="15360" windowHeight="8700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Bdgt)'!$A$1:$P$33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<sst xmlns="http://schemas.openxmlformats.org/spreadsheetml/2006/main" count="1657" uniqueCount="474">
  <si>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</si>
  <si>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</si>
  <si>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</si>
  <si>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</si>
  <si>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</si>
  <si>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</si>
  <si>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</si>
  <si>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</si>
  <si>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</si>
  <si>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</si>
  <si>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</si>
  <si>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</si>
  <si>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</si>
  <si>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</si>
  <si>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</si>
  <si>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</si>
  <si>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</si>
  <si>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</si>
  <si>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</si>
  <si>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</si>
  <si>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</si>
  <si>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</si>
  <si>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</si>
  <si>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</si>
  <si>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</si>
  <si>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</si>
  <si>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</si>
  <si>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</si>
  <si>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</si>
  <si>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</si>
  <si>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</si>
  <si>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</si>
  <si>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</si>
  <si>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</si>
  <si>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</si>
  <si>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</si>
  <si>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</si>
  <si>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</si>
  <si>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</si>
  <si>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</si>
  <si>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</si>
  <si>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</si>
  <si>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</si>
  <si>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</si>
  <si>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</si>
  <si>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</si>
  <si>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</si>
  <si>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</si>
  <si>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</si>
  <si>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</si>
  <si>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</si>
  <si>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</si>
  <si>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</si>
  <si>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</si>
  <si>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</si>
  <si>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</si>
  <si>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</si>
  <si>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</si>
  <si>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</si>
  <si>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</si>
  <si>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</si>
  <si>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</si>
  <si>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</si>
  <si>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</si>
  <si>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</si>
  <si>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</si>
  <si>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</si>
  <si>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</si>
  <si>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</si>
  <si>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</si>
  <si>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</si>
  <si>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</si>
  <si>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</si>
  <si>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</si>
  <si>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</si>
  <si>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</si>
  <si>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</si>
  <si>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</si>
  <si>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</si>
  <si>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</si>
  <si>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</si>
  <si>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</si>
  <si>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</si>
  <si>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</si>
  <si>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</si>
  <si>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</si>
  <si>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</si>
  <si>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</si>
  <si>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</si>
  <si>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</si>
  <si>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</si>
  <si>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</si>
  <si>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</si>
  <si>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</si>
  <si>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</si>
  <si>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</si>
  <si>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</si>
  <si>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</si>
  <si>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</si>
  <si>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</si>
  <si>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</si>
  <si>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</si>
  <si>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</si>
  <si>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</si>
  <si>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</si>
  <si>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</si>
  <si>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</si>
  <si>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</si>
  <si>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</si>
  <si>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</si>
  <si>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</si>
  <si>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</si>
  <si>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</si>
  <si>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</si>
  <si>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</si>
  <si>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</si>
  <si>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</si>
  <si>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</si>
  <si>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</si>
  <si>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</si>
  <si>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</si>
  <si>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</si>
  <si>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</si>
  <si>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</si>
  <si>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</si>
  <si>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</si>
  <si>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</si>
  <si>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</si>
  <si>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</si>
  <si>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</si>
  <si>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</si>
  <si>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</si>
  <si>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</si>
  <si>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</si>
  <si>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</si>
  <si>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</si>
  <si>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</si>
  <si>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</si>
  <si>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</si>
  <si>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</si>
  <si>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</si>
  <si>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</si>
  <si>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</si>
  <si>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</si>
  <si>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</si>
  <si>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</si>
  <si>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</si>
  <si>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</si>
  <si>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</si>
  <si>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</si>
  <si>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</si>
  <si>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</si>
  <si>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</si>
  <si>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</si>
  <si>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</si>
  <si>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</si>
  <si>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</si>
  <si>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</si>
  <si>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</si>
  <si>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</si>
  <si>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</si>
  <si>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</si>
  <si>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</si>
  <si>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</si>
  <si>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</si>
  <si>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</si>
  <si>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</si>
  <si>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</si>
  <si>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</si>
  <si>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</si>
  <si>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</si>
  <si>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</si>
  <si>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</si>
  <si>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</si>
  <si>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</si>
  <si>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</si>
  <si>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</si>
  <si>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</si>
  <si>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</si>
  <si>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</si>
  <si>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</si>
  <si>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</si>
  <si>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</si>
  <si>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</si>
  <si>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</si>
  <si>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</si>
  <si>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</si>
  <si>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</si>
  <si>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</si>
  <si>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</si>
  <si>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</si>
  <si>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</si>
  <si>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</si>
  <si>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</si>
  <si>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</si>
  <si>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</si>
  <si>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</si>
  <si>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</si>
  <si>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</si>
  <si>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</si>
  <si>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</si>
  <si>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</si>
  <si>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</si>
  <si>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</si>
  <si>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</si>
  <si>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</si>
  <si>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</si>
  <si>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</si>
  <si>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</si>
  <si>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</si>
  <si>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</si>
  <si>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</si>
  <si>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</si>
  <si>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</si>
  <si>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</si>
  <si>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</si>
  <si>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</si>
  <si>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</si>
  <si>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</si>
  <si>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</si>
  <si>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</si>
  <si>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</si>
  <si>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</si>
  <si>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</si>
  <si>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</si>
  <si>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</si>
  <si>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</si>
  <si>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</si>
  <si>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</si>
  <si>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</si>
  <si>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</si>
  <si>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</si>
  <si>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</si>
  <si>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</si>
  <si>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</si>
  <si>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</si>
  <si>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</si>
  <si>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</si>
  <si>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</si>
  <si>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</si>
  <si>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</si>
  <si>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</si>
  <si>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</si>
  <si>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</si>
  <si>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</si>
  <si>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</si>
  <si>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</si>
  <si>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</si>
  <si>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</si>
  <si>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</si>
  <si>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</si>
  <si>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</si>
  <si>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</si>
  <si>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</si>
  <si>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</si>
  <si>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</si>
  <si>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</si>
  <si>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</si>
  <si>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</si>
  <si>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</si>
  <si>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</si>
  <si>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</si>
  <si>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</si>
  <si>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</si>
  <si>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</si>
  <si>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</si>
  <si>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</si>
  <si>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</si>
  <si>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</si>
  <si>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</si>
  <si>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</si>
  <si>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</si>
  <si>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</si>
  <si>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</si>
  <si>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</si>
  <si>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</si>
  <si>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</si>
  <si>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</si>
  <si>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</si>
  <si>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</si>
  <si>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</si>
  <si>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</si>
  <si>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</si>
  <si>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</si>
  <si>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</si>
  <si>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</si>
  <si>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</si>
  <si>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</si>
  <si>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</si>
  <si>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</si>
  <si>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</si>
  <si>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</si>
  <si>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</si>
  <si>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</si>
  <si>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</si>
  <si>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</si>
  <si>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</si>
  <si>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</si>
  <si>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</si>
  <si>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</si>
  <si>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</si>
  <si>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</si>
  <si>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</si>
  <si>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</si>
  <si>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</si>
  <si>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</si>
  <si>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</si>
  <si>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</si>
  <si>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</si>
  <si>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</si>
  <si>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</si>
  <si>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</si>
  <si>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</si>
  <si>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</si>
  <si>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</si>
  <si>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</si>
  <si>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</si>
  <si>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</si>
  <si>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</si>
  <si>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</si>
  <si>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</si>
  <si>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</si>
  <si>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</si>
  <si>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</si>
  <si>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</si>
  <si>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</si>
  <si>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</si>
  <si>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</si>
  <si>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</si>
  <si>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</si>
  <si>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</si>
  <si>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</si>
  <si>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</si>
  <si>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</si>
  <si>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</si>
  <si>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</si>
  <si>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</si>
  <si>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</si>
  <si>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</si>
  <si>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</si>
  <si>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</si>
  <si>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</si>
  <si>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</si>
  <si>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</si>
  <si>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</si>
  <si>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</si>
  <si>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</si>
  <si>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</si>
  <si>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</si>
  <si>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</si>
  <si>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</si>
  <si>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</si>
  <si>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</si>
  <si>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</si>
  <si>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</si>
  <si>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</si>
  <si>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</si>
  <si>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</si>
  <si>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</si>
  <si>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</si>
  <si>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</si>
  <si>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</si>
  <si>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</si>
  <si>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</si>
  <si>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</si>
  <si>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</si>
  <si>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</si>
  <si>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</si>
  <si>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</si>
  <si>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</si>
  <si>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</si>
  <si>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</si>
  <si>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</si>
  <si>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</si>
  <si>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</si>
  <si>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</si>
  <si>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</si>
  <si>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</si>
  <si>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</si>
  <si>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</si>
  <si>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</si>
  <si>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</si>
  <si>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</si>
  <si>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</si>
  <si>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</si>
  <si>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</si>
  <si>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</si>
  <si>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</si>
  <si>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</si>
  <si>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</si>
  <si>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</si>
  <si>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</si>
  <si>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</si>
  <si>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</si>
  <si>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</si>
  <si>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</si>
  <si>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</si>
  <si>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</si>
  <si>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</si>
  <si>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</si>
  <si>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</si>
  <si>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</si>
  <si>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</si>
  <si>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</si>
  <si>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</si>
  <si>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</si>
  <si>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</si>
  <si>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</si>
  <si>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</si>
  <si>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</si>
  <si>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</si>
  <si>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</si>
  <si>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</si>
  <si>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</si>
  <si>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</si>
  <si>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</si>
  <si>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</si>
  <si>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</si>
  <si>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</si>
  <si>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</si>
  <si>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</si>
  <si>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</si>
  <si>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</si>
  <si>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</si>
  <si>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</si>
  <si>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</si>
  <si>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</si>
  <si>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</si>
  <si>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</si>
  <si>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</si>
  <si>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</si>
  <si>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</si>
  <si>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</si>
  <si>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</si>
  <si>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</si>
  <si>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</si>
  <si>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</si>
  <si>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</si>
  <si>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</si>
  <si>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</si>
  <si>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</si>
  <si>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</si>
  <si>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</si>
  <si>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</si>
  <si>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</si>
  <si>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</si>
  <si>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</si>
  <si>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</si>
  <si>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</si>
  <si>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</si>
  <si>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</si>
  <si>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</si>
  <si>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</si>
  <si>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</si>
  <si>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</si>
  <si>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</si>
  <si>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</si>
  <si>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</si>
  <si>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Actuals - December 2017 (Month-End)</t>
  </si>
  <si>
    <t>Actuals - December 2018 (Month-End)</t>
  </si>
  <si>
    <t>Data Source for Actuals: December 2018 BD-701</t>
  </si>
  <si>
    <t>Actuals - December 2017 (YTD)</t>
  </si>
  <si>
    <t>Actuals - December 2018 (YTD)</t>
  </si>
  <si>
    <t>Auth. Budget - December 2018 (Month-End)</t>
  </si>
  <si>
    <t>Auth. Budget - December 2018 (YTD)</t>
  </si>
  <si>
    <t>Per Member Per Month Expenditures 
by Category of Service  (December 2018 Month-End)</t>
  </si>
  <si>
    <t>Enrollment for December 2018:</t>
  </si>
  <si>
    <t>Per Member Per Month Expenditures 
by Category of Service  (December 2018 - State Fiscal Year-to-Date)</t>
  </si>
  <si>
    <t>Total Member Months for December 2018:</t>
  </si>
  <si>
    <t>1. Fund 1337 ($78.3M) - Timing of consolidated supplemental hospital payments.</t>
  </si>
  <si>
    <t>2. Enrollment data as of November 30, 2018. These individuals were eligible for benefits in December 2018.</t>
  </si>
  <si>
    <t>ENROLLMENT AS OF November 30, 2018 BY PROGRAM AID CATEGORY - COUNTY LEVEL</t>
  </si>
  <si>
    <t>Medicaid Transformation Legislative Reporting - Prepared by NC Medicaid Financial Planning &amp; Analysis on February 7, 2019</t>
  </si>
  <si>
    <t>Medicaid Transformation Legislative Reporting - Prepared by  NC Medicaid Financial Planning &amp; Analysis on February 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</si>
</sst>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80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 xr:uid="{00000000-0005-0000-0000-000001000000}"/>
    <cellStyle name="Comma 3" xfId="11" xr:uid="{00000000-0005-0000-0000-000002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3" xfId="15" xr:uid="{00000000-0005-0000-0000-00000D000000}"/>
    <cellStyle name="Normal 4" xfId="18" xr:uid="{00000000-0005-0000-0000-00000E000000}"/>
    <cellStyle name="Normal 46" xfId="14" xr:uid="{00000000-0005-0000-0000-00000F000000}"/>
    <cellStyle name="Normal 7" xfId="12" xr:uid="{00000000-0005-0000-0000-000010000000}"/>
    <cellStyle name="Percent" xfId="3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Budget%20Management\Forecast%20Model\SFY18-19%20Long%20Session\Models\NCHC\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6" width="13.28515625" style="2" bestFit="1" customWidth="1"/>
    <col min="7" max="8" width="14.28515625" style="2" bestFit="1" customWidth="1"/>
    <col min="9" max="10" width="13.28515625" style="2" bestFit="1" customWidth="1"/>
    <col min="11" max="14" width="14.28515625" style="2" bestFit="1" customWidth="1"/>
    <col min="15" max="15" width="13.28515625" style="2" bestFit="1" customWidth="1"/>
    <col min="16" max="16" width="14.28515625" style="2" bestFit="1" customWidth="1"/>
    <col min="17" max="18" width="13.28515625" style="2" bestFit="1" customWidth="1"/>
    <col min="19" max="20" width="14.28515625" style="2" bestFit="1" customWidth="1"/>
    <col min="21" max="22" width="13.28515625" style="2" bestFit="1" customWidth="1"/>
    <col min="23" max="26" width="14.28515625" style="2" bestFit="1" customWidth="1"/>
    <col min="27" max="27" width="13.28515625" style="2" bestFit="1" customWidth="1"/>
    <col min="28" max="28" width="14.28515625" style="2" bestFit="1" customWidth="1"/>
    <col min="29" max="30" width="13.28515625" style="2" bestFit="1" customWidth="1"/>
    <col min="31" max="32" width="14.28515625" style="2" bestFit="1" customWidth="1"/>
    <col min="33" max="34" width="13.28515625" style="2" bestFit="1" customWidth="1"/>
    <col min="35" max="38" width="14.28515625" style="2" bestFit="1" customWidth="1"/>
    <col min="39" max="39" width="13.28515625" style="2" bestFit="1" customWidth="1"/>
    <col min="40" max="40" width="14.28515625" style="2" bestFit="1" customWidth="1"/>
    <col min="41" max="41" width="1.7109375" style="2" customWidth="1"/>
    <col min="42" max="43" width="16.140625" style="2" bestFit="1" customWidth="1"/>
    <col min="44" max="16384" width="8.85546875" style="2"/>
  </cols>
  <sheetData>
    <row r="1" spans="1:43" x14ac:dyDescent="0.2">
      <c r="AP1" s="95" t="e">
        <f>#REF!</f>
        <v>#REF!</v>
      </c>
    </row>
    <row r="2" spans="1:43" x14ac:dyDescent="0.2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6">
        <f>SUMIF($E$3:$AN$3,$AP$1,$E4:$AN4)</f>
        <v>0</v>
      </c>
      <c r="AQ4" s="96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3"/>
  <sheetViews>
    <sheetView topLeftCell="A7" zoomScale="85" zoomScaleNormal="85" zoomScaleSheetLayoutView="70" workbookViewId="0">
      <selection activeCell="A33" sqref="A33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416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464</v>
      </c>
      <c r="D2" s="168"/>
      <c r="E2" s="168"/>
      <c r="F2" s="168"/>
      <c r="G2" s="58"/>
      <c r="H2" s="168" t="s">
        <v>462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6341.9494735896169</v>
      </c>
      <c r="D4" s="11">
        <v>4172.7080168031307</v>
      </c>
      <c r="E4" s="11">
        <v>75.84106509563199</v>
      </c>
      <c r="F4" s="11">
        <v>2093.4003916908541</v>
      </c>
      <c r="G4" s="11">
        <v>6133.4139153499991</v>
      </c>
      <c r="H4" s="11">
        <v>6133.4139153499991</v>
      </c>
      <c r="I4" s="11">
        <v>4058.1061151199983</v>
      </c>
      <c r="J4" s="11">
        <v>77.84120999000001</v>
      </c>
      <c r="K4" s="11">
        <v>1997.4665902400009</v>
      </c>
      <c r="L4" s="11"/>
      <c r="M4" s="11">
        <v>-208.53555823961779</v>
      </c>
      <c r="N4" s="11">
        <v>-114.60190168313238</v>
      </c>
      <c r="O4" s="11">
        <v>2.0001448943680202</v>
      </c>
      <c r="P4" s="11">
        <v>-95.933801450853423</v>
      </c>
      <c r="Q4" s="8"/>
    </row>
    <row r="5" spans="1:19" s="15" customFormat="1" ht="19.5" customHeight="1" x14ac:dyDescent="0.25">
      <c r="A5" s="12">
        <v>1337</v>
      </c>
      <c r="B5" s="13" t="s">
        <v>405</v>
      </c>
      <c r="C5" s="34">
        <v>883.35022875069922</v>
      </c>
      <c r="D5" s="34">
        <v>529.02899923972825</v>
      </c>
      <c r="E5" s="34">
        <v>464.11814823353018</v>
      </c>
      <c r="F5" s="34">
        <v>-109.79691872255921</v>
      </c>
      <c r="G5" s="54">
        <v>939.53480763999994</v>
      </c>
      <c r="H5" s="34">
        <v>939.53480763999994</v>
      </c>
      <c r="I5" s="34">
        <v>526.55204995000008</v>
      </c>
      <c r="J5" s="34">
        <v>444.45408864000001</v>
      </c>
      <c r="K5" s="34">
        <v>-31.471330950000151</v>
      </c>
      <c r="L5" s="14"/>
      <c r="M5" s="34">
        <v>56.184578889300724</v>
      </c>
      <c r="N5" s="34">
        <v>-2.476949289728168</v>
      </c>
      <c r="O5" s="34">
        <v>-19.664059593530169</v>
      </c>
      <c r="P5" s="34">
        <v>78.325587772559061</v>
      </c>
    </row>
    <row r="6" spans="1:19" ht="19.5" customHeight="1" x14ac:dyDescent="0.25">
      <c r="A6" s="9">
        <v>1331</v>
      </c>
      <c r="B6" s="10" t="s">
        <v>404</v>
      </c>
      <c r="C6" s="32">
        <v>-614.53964231140776</v>
      </c>
      <c r="D6" s="32">
        <v>-427.35897994149161</v>
      </c>
      <c r="E6" s="32">
        <v>0</v>
      </c>
      <c r="F6" s="32">
        <v>-187.18066236991615</v>
      </c>
      <c r="G6" s="11">
        <v>622.47813553000015</v>
      </c>
      <c r="H6" s="32">
        <v>-622.47813553000015</v>
      </c>
      <c r="I6" s="32">
        <v>-435.27453685</v>
      </c>
      <c r="J6" s="32">
        <v>0</v>
      </c>
      <c r="K6" s="32">
        <v>-187.20359868000014</v>
      </c>
      <c r="L6" s="16"/>
      <c r="M6" s="32">
        <v>-7.9384932185923844</v>
      </c>
      <c r="N6" s="32">
        <v>-7.9155569085083926</v>
      </c>
      <c r="O6" s="32">
        <v>0</v>
      </c>
      <c r="P6" s="32">
        <v>-2.2936310083991884E-2</v>
      </c>
    </row>
    <row r="7" spans="1:19" s="15" customFormat="1" ht="19.5" customHeight="1" x14ac:dyDescent="0.25">
      <c r="A7" s="12">
        <v>1311</v>
      </c>
      <c r="B7" s="13" t="s">
        <v>401</v>
      </c>
      <c r="C7" s="34">
        <v>104.32927322824507</v>
      </c>
      <c r="D7" s="34">
        <v>72.542310664395416</v>
      </c>
      <c r="E7" s="34">
        <v>0</v>
      </c>
      <c r="F7" s="34">
        <v>31.786962563849656</v>
      </c>
      <c r="G7" s="54">
        <v>100.62690800000001</v>
      </c>
      <c r="H7" s="34">
        <v>100.62690800000001</v>
      </c>
      <c r="I7" s="34">
        <v>70.320192509999998</v>
      </c>
      <c r="J7" s="34">
        <v>0</v>
      </c>
      <c r="K7" s="34">
        <v>30.306715490000016</v>
      </c>
      <c r="L7" s="14"/>
      <c r="M7" s="34">
        <v>-3.702365228245057</v>
      </c>
      <c r="N7" s="34">
        <v>-2.2221181543954174</v>
      </c>
      <c r="O7" s="34">
        <v>0</v>
      </c>
      <c r="P7" s="34">
        <v>-1.4802470738496396</v>
      </c>
    </row>
    <row r="8" spans="1:19" ht="19.5" customHeight="1" x14ac:dyDescent="0.25">
      <c r="A8" s="9">
        <v>1320</v>
      </c>
      <c r="B8" s="10" t="s">
        <v>402</v>
      </c>
      <c r="C8" s="32">
        <v>101.14460832992974</v>
      </c>
      <c r="D8" s="32">
        <v>65.567029672037179</v>
      </c>
      <c r="E8" s="32">
        <v>20.479316903410105</v>
      </c>
      <c r="F8" s="32">
        <v>15.098261754482454</v>
      </c>
      <c r="G8" s="11">
        <v>75.04213738</v>
      </c>
      <c r="H8" s="32">
        <v>75.04213738</v>
      </c>
      <c r="I8" s="32">
        <v>49.171334100000017</v>
      </c>
      <c r="J8" s="32">
        <v>29.790002559999998</v>
      </c>
      <c r="K8" s="32">
        <v>-3.9191992800000151</v>
      </c>
      <c r="L8" s="16"/>
      <c r="M8" s="32">
        <v>-26.102470949929739</v>
      </c>
      <c r="N8" s="32">
        <v>-16.395695572037162</v>
      </c>
      <c r="O8" s="32">
        <v>9.310685656589893</v>
      </c>
      <c r="P8" s="32">
        <v>-19.017461034482469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101.30398999999998</v>
      </c>
      <c r="D9" s="34">
        <v>58.993117499999997</v>
      </c>
      <c r="E9" s="34">
        <v>18.283597999999998</v>
      </c>
      <c r="F9" s="34">
        <v>24.02727449999999</v>
      </c>
      <c r="G9" s="54">
        <v>59.434037190000005</v>
      </c>
      <c r="H9" s="34">
        <v>59.434037190000005</v>
      </c>
      <c r="I9" s="34">
        <v>30.982513789999985</v>
      </c>
      <c r="J9" s="34">
        <v>19.849972679999997</v>
      </c>
      <c r="K9" s="34">
        <v>8.6015507200000236</v>
      </c>
      <c r="L9" s="14"/>
      <c r="M9" s="34">
        <v>-41.86995280999998</v>
      </c>
      <c r="N9" s="34">
        <v>-28.010603710000012</v>
      </c>
      <c r="O9" s="34">
        <v>1.5663746799999991</v>
      </c>
      <c r="P9" s="34">
        <v>-15.425723779999966</v>
      </c>
    </row>
    <row r="10" spans="1:19" ht="19.5" customHeight="1" x14ac:dyDescent="0.25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40.71231994</v>
      </c>
      <c r="H10" s="32">
        <v>40.71231994</v>
      </c>
      <c r="I10" s="32">
        <v>25.872595940000004</v>
      </c>
      <c r="J10" s="32">
        <v>40.23589226</v>
      </c>
      <c r="K10" s="32">
        <v>-25.396168260000003</v>
      </c>
      <c r="L10" s="32"/>
      <c r="M10" s="32">
        <v>40.71231994</v>
      </c>
      <c r="N10" s="32">
        <v>25.872595940000004</v>
      </c>
      <c r="O10" s="32">
        <v>40.23589226</v>
      </c>
      <c r="P10" s="32">
        <v>-25.396168260000003</v>
      </c>
    </row>
    <row r="11" spans="1:19" s="15" customFormat="1" ht="19.5" customHeight="1" x14ac:dyDescent="0.25">
      <c r="A11" s="12">
        <v>1102</v>
      </c>
      <c r="B11" s="13" t="s">
        <v>398</v>
      </c>
      <c r="C11" s="34">
        <v>0</v>
      </c>
      <c r="D11" s="34">
        <v>0</v>
      </c>
      <c r="E11" s="34">
        <v>0</v>
      </c>
      <c r="F11" s="34">
        <v>0</v>
      </c>
      <c r="G11" s="54">
        <v>25.702905610000002</v>
      </c>
      <c r="H11" s="34">
        <v>25.702905610000002</v>
      </c>
      <c r="I11" s="34">
        <v>18.209068259999999</v>
      </c>
      <c r="J11" s="34">
        <v>0.13351274000000002</v>
      </c>
      <c r="K11" s="34">
        <v>7.3603246100000028</v>
      </c>
      <c r="L11" s="14"/>
      <c r="M11" s="34">
        <v>25.702905610000002</v>
      </c>
      <c r="N11" s="34">
        <v>18.209068259999999</v>
      </c>
      <c r="O11" s="34">
        <v>0.13351274000000002</v>
      </c>
      <c r="P11" s="34">
        <v>7.3603246100000028</v>
      </c>
    </row>
    <row r="12" spans="1:19" ht="19.5" customHeight="1" x14ac:dyDescent="0.25">
      <c r="A12" s="9">
        <v>1330</v>
      </c>
      <c r="B12" s="10" t="s">
        <v>403</v>
      </c>
      <c r="C12" s="32">
        <v>-31.880288500000024</v>
      </c>
      <c r="D12" s="32">
        <v>-24.992712979416339</v>
      </c>
      <c r="E12" s="32">
        <v>0.45</v>
      </c>
      <c r="F12" s="32">
        <v>-7.3375755205836848</v>
      </c>
      <c r="G12" s="11">
        <v>21.882481939999991</v>
      </c>
      <c r="H12" s="32">
        <v>-21.882481939999991</v>
      </c>
      <c r="I12" s="32">
        <v>-19.142882320000002</v>
      </c>
      <c r="J12" s="32">
        <v>0.85650705999999988</v>
      </c>
      <c r="K12" s="32">
        <v>-3.596106679999989</v>
      </c>
      <c r="L12" s="16"/>
      <c r="M12" s="32">
        <v>9.9978065600000328</v>
      </c>
      <c r="N12" s="32">
        <v>5.8498306594163374</v>
      </c>
      <c r="O12" s="32">
        <v>0.40650705999999986</v>
      </c>
      <c r="P12" s="32">
        <v>3.7414688405836953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27.386056000000004</v>
      </c>
      <c r="D13" s="34">
        <v>24.9061615</v>
      </c>
      <c r="E13" s="34">
        <v>2.2164825000000001</v>
      </c>
      <c r="F13" s="34">
        <v>0.26341200000000375</v>
      </c>
      <c r="G13" s="54">
        <v>4.1547603999999998</v>
      </c>
      <c r="H13" s="34">
        <v>4.1547603999999998</v>
      </c>
      <c r="I13" s="34">
        <v>3.7474198099999998</v>
      </c>
      <c r="J13" s="34">
        <v>0.25893082000000001</v>
      </c>
      <c r="K13" s="34">
        <v>0.14840977</v>
      </c>
      <c r="L13" s="34"/>
      <c r="M13" s="34">
        <v>-23.231295600000003</v>
      </c>
      <c r="N13" s="34">
        <v>-21.158741689999999</v>
      </c>
      <c r="O13" s="34">
        <v>-1.9575516800000001</v>
      </c>
      <c r="P13" s="34">
        <v>-0.11500223000000331</v>
      </c>
    </row>
    <row r="14" spans="1:19" ht="19.5" customHeight="1" x14ac:dyDescent="0.25">
      <c r="A14" s="9">
        <v>1340</v>
      </c>
      <c r="B14" s="10" t="s">
        <v>85</v>
      </c>
      <c r="C14" s="32">
        <v>2.7499999999999998E-5</v>
      </c>
      <c r="D14" s="32">
        <v>0</v>
      </c>
      <c r="E14" s="32">
        <v>2.7479999999999998E-5</v>
      </c>
      <c r="F14" s="32">
        <v>1.9999999999999809E-8</v>
      </c>
      <c r="G14" s="11">
        <v>3.0328021500000002</v>
      </c>
      <c r="H14" s="32">
        <v>-3.0328021500000002</v>
      </c>
      <c r="I14" s="32">
        <v>0</v>
      </c>
      <c r="J14" s="32">
        <v>0.61498432999999786</v>
      </c>
      <c r="K14" s="32">
        <v>-3.6477864799999979</v>
      </c>
      <c r="L14" s="16"/>
      <c r="M14" s="32">
        <v>-3.03282965</v>
      </c>
      <c r="N14" s="32">
        <v>0</v>
      </c>
      <c r="O14" s="32">
        <v>0.61495684999999789</v>
      </c>
      <c r="P14" s="32">
        <v>-3.6477864999999978</v>
      </c>
    </row>
    <row r="15" spans="1:19" s="15" customFormat="1" ht="19.5" customHeight="1" x14ac:dyDescent="0.25">
      <c r="A15" s="12">
        <v>1910</v>
      </c>
      <c r="B15" s="13" t="s">
        <v>88</v>
      </c>
      <c r="C15" s="34">
        <v>27.366935499999997</v>
      </c>
      <c r="D15" s="34">
        <v>0</v>
      </c>
      <c r="E15" s="34">
        <v>27.366935499999993</v>
      </c>
      <c r="F15" s="34">
        <v>0</v>
      </c>
      <c r="G15" s="54">
        <v>2.7470560000000002</v>
      </c>
      <c r="H15" s="34">
        <v>2.7470560000000002</v>
      </c>
      <c r="I15" s="34">
        <v>0</v>
      </c>
      <c r="J15" s="34">
        <v>3.29090338</v>
      </c>
      <c r="K15" s="34">
        <v>-0.54384737999999988</v>
      </c>
      <c r="L15" s="14"/>
      <c r="M15" s="34">
        <v>-24.619879499999996</v>
      </c>
      <c r="N15" s="34">
        <v>0</v>
      </c>
      <c r="O15" s="34">
        <v>-24.076032119999994</v>
      </c>
      <c r="P15" s="34">
        <v>-0.54384738000000254</v>
      </c>
    </row>
    <row r="16" spans="1:19" ht="19.5" customHeight="1" x14ac:dyDescent="0.25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1.21529003</v>
      </c>
      <c r="H16" s="32">
        <v>-1.21529003</v>
      </c>
      <c r="I16" s="32">
        <v>0</v>
      </c>
      <c r="J16" s="32">
        <v>0</v>
      </c>
      <c r="K16" s="32">
        <v>-1.21529003</v>
      </c>
      <c r="L16" s="16"/>
      <c r="M16" s="32">
        <v>-1.21529003</v>
      </c>
      <c r="N16" s="32">
        <v>0</v>
      </c>
      <c r="O16" s="32">
        <v>0</v>
      </c>
      <c r="P16" s="32">
        <v>-1.21529003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0.59347700000000003</v>
      </c>
      <c r="D17" s="34">
        <v>0.59347700000000003</v>
      </c>
      <c r="E17" s="34">
        <v>0</v>
      </c>
      <c r="F17" s="34">
        <v>0</v>
      </c>
      <c r="G17" s="54">
        <v>1.0938429999999999</v>
      </c>
      <c r="H17" s="34">
        <v>1.0938429999999999</v>
      </c>
      <c r="I17" s="34">
        <v>1.1542812099999999</v>
      </c>
      <c r="J17" s="34">
        <v>-6.0437280000000003E-2</v>
      </c>
      <c r="K17" s="34">
        <v>-9.3000000004478389E-7</v>
      </c>
      <c r="L17" s="14"/>
      <c r="M17" s="34">
        <v>0.50036599999999987</v>
      </c>
      <c r="N17" s="34">
        <v>0.56080420999999991</v>
      </c>
      <c r="O17" s="34">
        <v>-6.0437280000000003E-2</v>
      </c>
      <c r="P17" s="34">
        <v>-9.3000000004478389E-7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5.8207660913467405E-17</v>
      </c>
      <c r="H18" s="32">
        <v>-5.8207660913467405E-17</v>
      </c>
      <c r="I18" s="32">
        <v>0.20189922999999999</v>
      </c>
      <c r="J18" s="32">
        <v>0</v>
      </c>
      <c r="K18" s="32">
        <v>-0.20189923000000004</v>
      </c>
      <c r="L18" s="16"/>
      <c r="M18" s="32">
        <v>-5.8207660913467405E-17</v>
      </c>
      <c r="N18" s="32">
        <v>0.20189922999999999</v>
      </c>
      <c r="O18" s="32">
        <v>0</v>
      </c>
      <c r="P18" s="32">
        <v>-0.20189923000000004</v>
      </c>
    </row>
    <row r="19" spans="1:16" s="15" customFormat="1" ht="19.149999999999999" customHeight="1" x14ac:dyDescent="0.25">
      <c r="A19" s="12">
        <v>1210</v>
      </c>
      <c r="B19" s="13" t="s">
        <v>414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0</v>
      </c>
      <c r="J19" s="132">
        <v>0</v>
      </c>
      <c r="K19" s="132">
        <v>0</v>
      </c>
      <c r="L19" s="19"/>
      <c r="M19" s="132">
        <v>0</v>
      </c>
      <c r="N19" s="132">
        <v>0</v>
      </c>
      <c r="O19" s="132">
        <v>0</v>
      </c>
      <c r="P19" s="132">
        <v>0</v>
      </c>
    </row>
    <row r="20" spans="1:16" s="15" customFormat="1" ht="19.149999999999999" customHeight="1" x14ac:dyDescent="0.25">
      <c r="A20" s="9">
        <v>1104</v>
      </c>
      <c r="B20" s="10" t="s">
        <v>457</v>
      </c>
      <c r="C20" s="32">
        <v>31.037257999999998</v>
      </c>
      <c r="D20" s="32">
        <v>11.299666999999999</v>
      </c>
      <c r="E20" s="32">
        <v>19.737590999999998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-31.037257999999998</v>
      </c>
      <c r="N20" s="32">
        <v>-11.299666999999999</v>
      </c>
      <c r="O20" s="32">
        <v>-19.737590999999998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6">
        <v>0</v>
      </c>
      <c r="D21" s="116">
        <v>0</v>
      </c>
      <c r="E21" s="116">
        <v>0</v>
      </c>
      <c r="F21" s="116">
        <v>0</v>
      </c>
      <c r="G21" s="54">
        <v>0</v>
      </c>
      <c r="H21" s="116">
        <v>0</v>
      </c>
      <c r="I21" s="116">
        <v>8.4274844299999998</v>
      </c>
      <c r="J21" s="116">
        <v>5.2180580000000004E-2</v>
      </c>
      <c r="K21" s="116">
        <v>-8.4796650099999997</v>
      </c>
      <c r="L21" s="14"/>
      <c r="M21" s="116">
        <v>0</v>
      </c>
      <c r="N21" s="116">
        <v>8.4274844299999998</v>
      </c>
      <c r="O21" s="116">
        <v>5.2180580000000004E-2</v>
      </c>
      <c r="P21" s="116">
        <v>-8.4796650099999997</v>
      </c>
    </row>
    <row r="22" spans="1:16" s="28" customFormat="1" ht="19.5" customHeight="1" x14ac:dyDescent="0.25">
      <c r="A22" s="24"/>
      <c r="B22" s="25" t="s">
        <v>93</v>
      </c>
      <c r="C22" s="26">
        <v>6972.0413970870841</v>
      </c>
      <c r="D22" s="26">
        <v>4483.2870864583856</v>
      </c>
      <c r="E22" s="26">
        <v>628.49316471257214</v>
      </c>
      <c r="F22" s="26">
        <v>1860.2611459161262</v>
      </c>
      <c r="G22" s="27"/>
      <c r="H22" s="26">
        <v>6733.853980859999</v>
      </c>
      <c r="I22" s="26">
        <v>4338.3275351799975</v>
      </c>
      <c r="J22" s="26">
        <v>617.31774776000009</v>
      </c>
      <c r="K22" s="27">
        <v>1778.2086979200012</v>
      </c>
      <c r="L22" s="27"/>
      <c r="M22" s="26">
        <v>-238.18741622708419</v>
      </c>
      <c r="N22" s="26">
        <v>-144.95955127838522</v>
      </c>
      <c r="O22" s="26">
        <v>-11.175416952572249</v>
      </c>
      <c r="P22" s="26">
        <v>-82.052447996126716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8" t="s">
        <v>460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3">
      <c r="A26" s="143"/>
      <c r="B26" s="144"/>
      <c r="C26" s="145"/>
      <c r="D26" s="141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 ht="15" customHeight="1" x14ac:dyDescent="0.25">
      <c r="A27" s="146" t="s">
        <v>393</v>
      </c>
      <c r="B27" s="144"/>
      <c r="C27" s="152" t="s">
        <v>413</v>
      </c>
      <c r="D27" s="142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16" ht="15" customHeight="1" x14ac:dyDescent="0.25">
      <c r="A28" s="147" t="s">
        <v>394</v>
      </c>
      <c r="B28" s="142"/>
      <c r="C28" s="171" t="s">
        <v>469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</row>
    <row r="29" spans="1:16" x14ac:dyDescent="0.25">
      <c r="A29" s="147" t="s">
        <v>395</v>
      </c>
      <c r="B29" s="14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</row>
    <row r="30" spans="1:16" x14ac:dyDescent="0.25">
      <c r="A30" s="147" t="s">
        <v>396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25">
      <c r="A31" s="149"/>
      <c r="B31" s="142"/>
      <c r="C31" s="142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</row>
    <row r="32" spans="1:16" x14ac:dyDescent="0.25">
      <c r="A32" s="149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1:16" x14ac:dyDescent="0.25">
      <c r="A33" s="147" t="s">
        <v>472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</sheetData>
  <mergeCells count="7">
    <mergeCell ref="C28:P28"/>
    <mergeCell ref="C29:P29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9" t="s">
        <v>373</v>
      </c>
      <c r="B4" s="170"/>
      <c r="C4" s="166" t="s">
        <v>369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"&amp;"(MTD)"</f>
        <v>#REF!</v>
      </c>
      <c r="D5" s="168"/>
      <c r="E5" s="168"/>
      <c r="F5" s="168"/>
      <c r="G5" s="58"/>
      <c r="H5" s="168" t="e">
        <f>"Actuals"&amp;" "&amp;"-"&amp;" "&amp;#REF!&amp;" "&amp;"(MTD)"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25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25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25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25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25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8" t="s">
        <v>393</v>
      </c>
    </row>
    <row r="32" spans="1:16" x14ac:dyDescent="0.25">
      <c r="A32" s="94" t="s">
        <v>394</v>
      </c>
    </row>
    <row r="33" spans="1:1" x14ac:dyDescent="0.25">
      <c r="A33" s="94" t="s">
        <v>395</v>
      </c>
    </row>
    <row r="34" spans="1:1" x14ac:dyDescent="0.25">
      <c r="A34" s="94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9" t="s">
        <v>373</v>
      </c>
      <c r="B4" s="170"/>
      <c r="C4" s="166" t="s">
        <v>389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"&amp;"(YTD)"</f>
        <v>#REF!</v>
      </c>
      <c r="D5" s="168"/>
      <c r="E5" s="168"/>
      <c r="F5" s="168"/>
      <c r="G5" s="58"/>
      <c r="H5" s="168" t="e">
        <f>"Actuals"&amp;" "&amp;"-"&amp;" "&amp;#REF!&amp;" "&amp;"(YTD)"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93" t="s">
        <v>70</v>
      </c>
      <c r="D6" s="93" t="s">
        <v>71</v>
      </c>
      <c r="E6" s="93" t="s">
        <v>72</v>
      </c>
      <c r="F6" s="93" t="s">
        <v>73</v>
      </c>
      <c r="G6" s="58" t="s">
        <v>387</v>
      </c>
      <c r="H6" s="93" t="s">
        <v>70</v>
      </c>
      <c r="I6" s="93" t="s">
        <v>71</v>
      </c>
      <c r="J6" s="93" t="s">
        <v>72</v>
      </c>
      <c r="K6" s="93" t="s">
        <v>73</v>
      </c>
      <c r="L6" s="58" t="s">
        <v>387</v>
      </c>
      <c r="M6" s="93" t="s">
        <v>70</v>
      </c>
      <c r="N6" s="93" t="s">
        <v>71</v>
      </c>
      <c r="O6" s="93" t="s">
        <v>72</v>
      </c>
      <c r="P6" s="9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25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25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25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25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25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25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25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8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8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8" t="s">
        <v>393</v>
      </c>
    </row>
    <row r="32" spans="1:16" x14ac:dyDescent="0.25">
      <c r="A32" s="94" t="s">
        <v>394</v>
      </c>
    </row>
    <row r="33" spans="1:1" x14ac:dyDescent="0.25">
      <c r="A33" s="94" t="s">
        <v>395</v>
      </c>
    </row>
    <row r="34" spans="1:1" x14ac:dyDescent="0.25">
      <c r="A34" s="94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421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458</v>
      </c>
      <c r="D2" s="168"/>
      <c r="E2" s="168"/>
      <c r="F2" s="168"/>
      <c r="G2" s="58"/>
      <c r="H2" s="168" t="s">
        <v>459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11.563396920000002</v>
      </c>
      <c r="D4" s="11">
        <v>11.56339927</v>
      </c>
      <c r="E4" s="11">
        <v>0</v>
      </c>
      <c r="F4" s="11">
        <v>-2.3499999972642627E-6</v>
      </c>
      <c r="G4" s="11">
        <v>12.596823449999999</v>
      </c>
      <c r="H4" s="11">
        <v>12.596823449999999</v>
      </c>
      <c r="I4" s="11">
        <v>12.596840840000002</v>
      </c>
      <c r="J4" s="11">
        <v>0</v>
      </c>
      <c r="K4" s="11">
        <v>-1.7390000003558725E-5</v>
      </c>
      <c r="L4" s="16"/>
      <c r="M4" s="11">
        <v>1.0334265299999963</v>
      </c>
      <c r="N4" s="11">
        <v>1.0334415700000026</v>
      </c>
      <c r="O4" s="11">
        <v>0</v>
      </c>
      <c r="P4" s="11">
        <v>-1.5040000006294463E-5</v>
      </c>
      <c r="Q4" s="59"/>
    </row>
    <row r="5" spans="1:19" s="15" customFormat="1" ht="19.5" customHeight="1" x14ac:dyDescent="0.25">
      <c r="A5" s="12">
        <v>1320</v>
      </c>
      <c r="B5" s="13" t="s">
        <v>412</v>
      </c>
      <c r="C5" s="34">
        <v>0</v>
      </c>
      <c r="D5" s="34">
        <v>0</v>
      </c>
      <c r="E5" s="34">
        <v>0</v>
      </c>
      <c r="F5" s="34">
        <v>0</v>
      </c>
      <c r="G5" s="54">
        <v>1.1866680000000001</v>
      </c>
      <c r="H5" s="34">
        <v>-1.1866680000000001</v>
      </c>
      <c r="I5" s="34">
        <v>-1.1866680000000001</v>
      </c>
      <c r="J5" s="34">
        <v>0</v>
      </c>
      <c r="K5" s="34">
        <v>0</v>
      </c>
      <c r="L5" s="14"/>
      <c r="M5" s="34">
        <v>-1.1866680000000001</v>
      </c>
      <c r="N5" s="34">
        <v>-1.1866680000000001</v>
      </c>
      <c r="O5" s="34">
        <v>0</v>
      </c>
      <c r="P5" s="34">
        <v>0</v>
      </c>
    </row>
    <row r="6" spans="1:19" ht="19.5" customHeight="1" x14ac:dyDescent="0.25">
      <c r="A6" s="9">
        <v>1311</v>
      </c>
      <c r="B6" s="10" t="s">
        <v>401</v>
      </c>
      <c r="C6" s="32">
        <v>0.62752054000000002</v>
      </c>
      <c r="D6" s="32">
        <v>0.62752054000000002</v>
      </c>
      <c r="E6" s="32">
        <v>0</v>
      </c>
      <c r="F6" s="32">
        <v>0</v>
      </c>
      <c r="G6" s="11">
        <v>0.68545038999999996</v>
      </c>
      <c r="H6" s="32">
        <v>0.68545038999999996</v>
      </c>
      <c r="I6" s="32">
        <v>0.68545038999999996</v>
      </c>
      <c r="J6" s="32">
        <v>0</v>
      </c>
      <c r="K6" s="32">
        <v>0</v>
      </c>
      <c r="L6" s="16"/>
      <c r="M6" s="32">
        <v>5.7929849999999949E-2</v>
      </c>
      <c r="N6" s="32">
        <v>5.7929849999999949E-2</v>
      </c>
      <c r="O6" s="32">
        <v>0</v>
      </c>
      <c r="P6" s="32">
        <v>0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0.16334163999999998</v>
      </c>
      <c r="D7" s="34">
        <v>0.16334163999999998</v>
      </c>
      <c r="E7" s="34">
        <v>0</v>
      </c>
      <c r="F7" s="34">
        <v>0</v>
      </c>
      <c r="G7" s="54">
        <v>0.11178735000000001</v>
      </c>
      <c r="H7" s="34">
        <v>0.11178735000000001</v>
      </c>
      <c r="I7" s="34">
        <v>0.11178735000000001</v>
      </c>
      <c r="J7" s="34">
        <v>0</v>
      </c>
      <c r="K7" s="34">
        <v>0</v>
      </c>
      <c r="L7" s="14"/>
      <c r="M7" s="34">
        <v>-5.1554289999999975E-2</v>
      </c>
      <c r="N7" s="34">
        <v>-5.1554289999999975E-2</v>
      </c>
      <c r="O7" s="34">
        <v>0</v>
      </c>
      <c r="P7" s="34">
        <v>0</v>
      </c>
    </row>
    <row r="8" spans="1:19" ht="19.5" customHeight="1" x14ac:dyDescent="0.25">
      <c r="A8" s="9">
        <v>1340</v>
      </c>
      <c r="B8" s="10" t="s">
        <v>85</v>
      </c>
      <c r="C8" s="32">
        <v>-7.6714599999999997E-3</v>
      </c>
      <c r="D8" s="32">
        <v>0</v>
      </c>
      <c r="E8" s="32">
        <v>0</v>
      </c>
      <c r="F8" s="32">
        <v>-7.6714599999999997E-3</v>
      </c>
      <c r="G8" s="11">
        <v>4.8093269999999994E-2</v>
      </c>
      <c r="H8" s="32">
        <v>-4.8093269999999994E-2</v>
      </c>
      <c r="I8" s="32">
        <v>0</v>
      </c>
      <c r="J8" s="32">
        <v>-1.12896898</v>
      </c>
      <c r="K8" s="32">
        <v>1.0808757099999999</v>
      </c>
      <c r="L8" s="16"/>
      <c r="M8" s="32">
        <v>-4.0421809999999996E-2</v>
      </c>
      <c r="N8" s="32">
        <v>0</v>
      </c>
      <c r="O8" s="32">
        <v>-1.12896898</v>
      </c>
      <c r="P8" s="32">
        <v>1.08854717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-4.7756420000000001E-2</v>
      </c>
      <c r="D9" s="34">
        <v>-4.7756420000000001E-2</v>
      </c>
      <c r="E9" s="34">
        <v>0</v>
      </c>
      <c r="F9" s="34">
        <v>0</v>
      </c>
      <c r="G9" s="54">
        <v>9.2957300000000003E-3</v>
      </c>
      <c r="H9" s="34">
        <v>9.2957300000000003E-3</v>
      </c>
      <c r="I9" s="34">
        <v>9.2957300000000003E-3</v>
      </c>
      <c r="J9" s="34">
        <v>0</v>
      </c>
      <c r="K9" s="34">
        <v>0</v>
      </c>
      <c r="L9" s="14"/>
      <c r="M9" s="34">
        <v>5.7052150000000003E-2</v>
      </c>
      <c r="N9" s="34">
        <v>5.7052150000000003E-2</v>
      </c>
      <c r="O9" s="34">
        <v>0</v>
      </c>
      <c r="P9" s="34">
        <v>0</v>
      </c>
    </row>
    <row r="10" spans="1:19" ht="19.5" customHeight="1" x14ac:dyDescent="0.25">
      <c r="A10" s="9">
        <v>1101</v>
      </c>
      <c r="B10" s="10" t="s">
        <v>410</v>
      </c>
      <c r="C10" s="32">
        <v>1.1661110000000001E-2</v>
      </c>
      <c r="D10" s="32">
        <v>1.1661110000000001E-2</v>
      </c>
      <c r="E10" s="32">
        <v>0</v>
      </c>
      <c r="F10" s="32">
        <v>0</v>
      </c>
      <c r="G10" s="11">
        <v>7.7305600000000009E-3</v>
      </c>
      <c r="H10" s="32">
        <v>7.7305600000000009E-3</v>
      </c>
      <c r="I10" s="32">
        <v>7.73056E-3</v>
      </c>
      <c r="J10" s="32">
        <v>0</v>
      </c>
      <c r="K10" s="32">
        <v>8.6736173798840355E-19</v>
      </c>
      <c r="L10" s="16"/>
      <c r="M10" s="32">
        <v>-3.9305499999999997E-3</v>
      </c>
      <c r="N10" s="32">
        <v>-3.9305500000000005E-3</v>
      </c>
      <c r="O10" s="32">
        <v>0</v>
      </c>
      <c r="P10" s="32">
        <v>8.6736173798840355E-19</v>
      </c>
    </row>
    <row r="11" spans="1:19" s="15" customFormat="1" ht="19.5" customHeight="1" x14ac:dyDescent="0.25">
      <c r="A11" s="12">
        <v>1330</v>
      </c>
      <c r="B11" s="13" t="s">
        <v>403</v>
      </c>
      <c r="C11" s="34">
        <v>0</v>
      </c>
      <c r="D11" s="34">
        <v>0</v>
      </c>
      <c r="E11" s="34">
        <v>0</v>
      </c>
      <c r="F11" s="34">
        <v>0</v>
      </c>
      <c r="G11" s="54">
        <v>7.1319599999999988E-3</v>
      </c>
      <c r="H11" s="34">
        <v>-7.1319599999999988E-3</v>
      </c>
      <c r="I11" s="34">
        <v>-6.463E-3</v>
      </c>
      <c r="J11" s="34">
        <v>0</v>
      </c>
      <c r="K11" s="34">
        <v>-6.6895999999999883E-4</v>
      </c>
      <c r="L11" s="54"/>
      <c r="M11" s="34">
        <v>-7.1319599999999988E-3</v>
      </c>
      <c r="N11" s="34">
        <v>-6.463E-3</v>
      </c>
      <c r="O11" s="34">
        <v>0</v>
      </c>
      <c r="P11" s="34">
        <v>-6.6895999999999883E-4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25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1350</v>
      </c>
      <c r="B14" s="10" t="s">
        <v>406</v>
      </c>
      <c r="C14" s="127">
        <v>-6.8234999999999997E-4</v>
      </c>
      <c r="D14" s="127">
        <v>0</v>
      </c>
      <c r="E14" s="127">
        <v>0</v>
      </c>
      <c r="F14" s="127">
        <v>-6.8234999999999997E-4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6.8234999999999997E-4</v>
      </c>
      <c r="N14" s="127">
        <v>0</v>
      </c>
      <c r="O14" s="127">
        <v>0</v>
      </c>
      <c r="P14" s="127">
        <v>6.8234999999999997E-4</v>
      </c>
    </row>
    <row r="15" spans="1:19" s="15" customFormat="1" ht="19.5" customHeight="1" x14ac:dyDescent="0.25">
      <c r="A15" s="12">
        <v>1910</v>
      </c>
      <c r="B15" s="92" t="s">
        <v>88</v>
      </c>
      <c r="C15" s="128">
        <v>0</v>
      </c>
      <c r="D15" s="128">
        <v>0</v>
      </c>
      <c r="E15" s="128">
        <v>-9.0373499999999996E-3</v>
      </c>
      <c r="F15" s="128">
        <v>9.0373499999999996E-3</v>
      </c>
      <c r="G15" s="54">
        <v>0</v>
      </c>
      <c r="H15" s="128">
        <v>0</v>
      </c>
      <c r="I15" s="128">
        <v>0</v>
      </c>
      <c r="J15" s="128">
        <v>6.8324E-4</v>
      </c>
      <c r="K15" s="128">
        <v>-6.8324E-4</v>
      </c>
      <c r="L15" s="129"/>
      <c r="M15" s="128">
        <v>0</v>
      </c>
      <c r="N15" s="128">
        <v>0</v>
      </c>
      <c r="O15" s="128">
        <v>9.7205899999999994E-3</v>
      </c>
      <c r="P15" s="128">
        <v>-9.7205899999999994E-3</v>
      </c>
      <c r="Q15" s="72"/>
    </row>
    <row r="16" spans="1:19" s="15" customFormat="1" ht="19.5" customHeight="1" x14ac:dyDescent="0.25">
      <c r="A16" s="9">
        <v>1810</v>
      </c>
      <c r="B16" s="10" t="s">
        <v>407</v>
      </c>
      <c r="C16" s="130">
        <v>0</v>
      </c>
      <c r="D16" s="130">
        <v>-1.3291600000000001E-2</v>
      </c>
      <c r="E16" s="130">
        <v>0</v>
      </c>
      <c r="F16" s="130">
        <v>1.3291600000000001E-2</v>
      </c>
      <c r="G16" s="11">
        <v>0</v>
      </c>
      <c r="H16" s="130">
        <v>0</v>
      </c>
      <c r="I16" s="130">
        <v>1.09016041</v>
      </c>
      <c r="J16" s="130">
        <v>0</v>
      </c>
      <c r="K16" s="130">
        <v>-1.09016041</v>
      </c>
      <c r="L16" s="131"/>
      <c r="M16" s="130">
        <v>0</v>
      </c>
      <c r="N16" s="130">
        <v>1.10345201</v>
      </c>
      <c r="O16" s="130">
        <v>0</v>
      </c>
      <c r="P16" s="130">
        <v>-1.10345201</v>
      </c>
      <c r="Q16" s="72"/>
    </row>
    <row r="17" spans="1:16" s="28" customFormat="1" ht="19.5" customHeight="1" x14ac:dyDescent="0.25">
      <c r="A17" s="24"/>
      <c r="B17" s="25" t="s">
        <v>93</v>
      </c>
      <c r="C17" s="26">
        <v>12.309809980000004</v>
      </c>
      <c r="D17" s="26">
        <v>12.30487454</v>
      </c>
      <c r="E17" s="26">
        <v>-9.0373499999999996E-3</v>
      </c>
      <c r="F17" s="26">
        <v>1.3972790000004121E-2</v>
      </c>
      <c r="G17" s="27"/>
      <c r="H17" s="26">
        <v>12.169194249999997</v>
      </c>
      <c r="I17" s="26">
        <v>13.308134280000001</v>
      </c>
      <c r="J17" s="26">
        <v>-1.1282857399999999</v>
      </c>
      <c r="K17" s="27">
        <v>-1.0654290000004174E-2</v>
      </c>
      <c r="L17" s="27"/>
      <c r="M17" s="26">
        <v>-0.1406157300000038</v>
      </c>
      <c r="N17" s="26">
        <v>1.0032597400000025</v>
      </c>
      <c r="O17" s="26">
        <v>-1.1192483900000001</v>
      </c>
      <c r="P17" s="26">
        <v>-2.462708000000613E-2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8" t="s">
        <v>460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4"/>
      <c r="B20" s="5"/>
      <c r="C20" s="114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25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25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25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25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25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25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25">
      <c r="A27" s="147" t="s">
        <v>472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417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461</v>
      </c>
      <c r="D2" s="168"/>
      <c r="E2" s="168"/>
      <c r="F2" s="168"/>
      <c r="G2" s="58"/>
      <c r="H2" s="168" t="s">
        <v>462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93.439585480000034</v>
      </c>
      <c r="D4" s="11">
        <v>93.349525980000024</v>
      </c>
      <c r="E4" s="11">
        <v>0</v>
      </c>
      <c r="F4" s="11">
        <v>9.0059500000009507E-2</v>
      </c>
      <c r="G4" s="11">
        <v>101.35485281</v>
      </c>
      <c r="H4" s="11">
        <v>101.35485281</v>
      </c>
      <c r="I4" s="11">
        <v>101.34865968</v>
      </c>
      <c r="J4" s="11">
        <v>0</v>
      </c>
      <c r="K4" s="11">
        <v>6.1931299999997691E-3</v>
      </c>
      <c r="L4" s="16"/>
      <c r="M4" s="11">
        <v>7.9152673299999634</v>
      </c>
      <c r="N4" s="11">
        <v>7.9991336999999731</v>
      </c>
      <c r="O4" s="11">
        <v>0</v>
      </c>
      <c r="P4" s="11">
        <v>-8.3866370000009738E-2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3.6370904199999998</v>
      </c>
      <c r="D5" s="34">
        <v>3.63386239</v>
      </c>
      <c r="E5" s="34">
        <v>0</v>
      </c>
      <c r="F5" s="34">
        <v>3.2280299999998263E-3</v>
      </c>
      <c r="G5" s="54">
        <v>3.9616063899999996</v>
      </c>
      <c r="H5" s="34">
        <v>3.9616063899999996</v>
      </c>
      <c r="I5" s="34">
        <v>3.9616063899999996</v>
      </c>
      <c r="J5" s="34">
        <v>0</v>
      </c>
      <c r="K5" s="34">
        <v>0</v>
      </c>
      <c r="L5" s="14"/>
      <c r="M5" s="34">
        <v>0.32451596999999976</v>
      </c>
      <c r="N5" s="34">
        <v>0.32774399999999959</v>
      </c>
      <c r="O5" s="34">
        <v>0</v>
      </c>
      <c r="P5" s="34">
        <v>-3.2280299999998263E-3</v>
      </c>
    </row>
    <row r="6" spans="1:19" ht="19.5" customHeight="1" x14ac:dyDescent="0.25">
      <c r="A6" s="9">
        <v>1102</v>
      </c>
      <c r="B6" s="10" t="s">
        <v>398</v>
      </c>
      <c r="C6" s="32">
        <v>0.87460916999999994</v>
      </c>
      <c r="D6" s="32">
        <v>0.87398217999999994</v>
      </c>
      <c r="E6" s="32">
        <v>0</v>
      </c>
      <c r="F6" s="32">
        <v>6.2698999999999394E-4</v>
      </c>
      <c r="G6" s="11">
        <v>0.87517377000000007</v>
      </c>
      <c r="H6" s="32">
        <v>0.87517377000000007</v>
      </c>
      <c r="I6" s="32">
        <v>0.87517377000000007</v>
      </c>
      <c r="J6" s="32">
        <v>0</v>
      </c>
      <c r="K6" s="32">
        <v>0</v>
      </c>
      <c r="L6" s="16"/>
      <c r="M6" s="32">
        <v>5.6460000000013721E-4</v>
      </c>
      <c r="N6" s="32">
        <v>1.1915900000001312E-3</v>
      </c>
      <c r="O6" s="32">
        <v>0</v>
      </c>
      <c r="P6" s="32">
        <v>-6.2698999999999394E-4</v>
      </c>
    </row>
    <row r="7" spans="1:19" s="15" customFormat="1" ht="19.5" customHeight="1" x14ac:dyDescent="0.25">
      <c r="A7" s="12">
        <v>1320</v>
      </c>
      <c r="B7" s="13" t="s">
        <v>412</v>
      </c>
      <c r="C7" s="34">
        <v>-0.47633342000000006</v>
      </c>
      <c r="D7" s="34">
        <v>-0.47528307999999997</v>
      </c>
      <c r="E7" s="34">
        <v>0</v>
      </c>
      <c r="F7" s="34">
        <v>-1.050340000000094E-3</v>
      </c>
      <c r="G7" s="54">
        <v>0.4730533899999998</v>
      </c>
      <c r="H7" s="34">
        <v>-0.4730533899999998</v>
      </c>
      <c r="I7" s="34">
        <v>-0.47520628000000004</v>
      </c>
      <c r="J7" s="34">
        <v>2.1994699999999998E-3</v>
      </c>
      <c r="K7" s="34">
        <v>-4.6579999999759366E-5</v>
      </c>
      <c r="L7" s="14"/>
      <c r="M7" s="34">
        <v>3.2800300000002669E-3</v>
      </c>
      <c r="N7" s="34">
        <v>7.6799999999932478E-5</v>
      </c>
      <c r="O7" s="34">
        <v>2.1994699999999998E-3</v>
      </c>
      <c r="P7" s="34">
        <v>1.0037600000003346E-3</v>
      </c>
    </row>
    <row r="8" spans="1:19" ht="19.5" customHeight="1" x14ac:dyDescent="0.25">
      <c r="A8" s="9">
        <v>1330</v>
      </c>
      <c r="B8" s="10" t="s">
        <v>403</v>
      </c>
      <c r="C8" s="32">
        <v>-0.16350548000000001</v>
      </c>
      <c r="D8" s="32">
        <v>-0.13630036000000001</v>
      </c>
      <c r="E8" s="32">
        <v>0</v>
      </c>
      <c r="F8" s="32">
        <v>-2.7205119999999999E-2</v>
      </c>
      <c r="G8" s="11">
        <v>0.28943159999999984</v>
      </c>
      <c r="H8" s="32">
        <v>-0.28943159999999984</v>
      </c>
      <c r="I8" s="32">
        <v>-0.30629225999999993</v>
      </c>
      <c r="J8" s="32">
        <v>0</v>
      </c>
      <c r="K8" s="32">
        <v>1.6860660000000083E-2</v>
      </c>
      <c r="L8" s="16"/>
      <c r="M8" s="32">
        <v>-0.12592611999999984</v>
      </c>
      <c r="N8" s="32">
        <v>-0.16999189999999992</v>
      </c>
      <c r="O8" s="32">
        <v>0</v>
      </c>
      <c r="P8" s="32">
        <v>4.4065780000000082E-2</v>
      </c>
    </row>
    <row r="9" spans="1:19" s="15" customFormat="1" ht="19.5" customHeight="1" x14ac:dyDescent="0.25">
      <c r="A9" s="12">
        <v>1340</v>
      </c>
      <c r="B9" s="13" t="s">
        <v>85</v>
      </c>
      <c r="C9" s="34">
        <v>-0.17915714999999999</v>
      </c>
      <c r="D9" s="34">
        <v>0</v>
      </c>
      <c r="E9" s="34">
        <v>0</v>
      </c>
      <c r="F9" s="34">
        <v>-0.17915714999999999</v>
      </c>
      <c r="G9" s="54">
        <v>8.3216250000000005E-2</v>
      </c>
      <c r="H9" s="34">
        <v>-8.3216250000000005E-2</v>
      </c>
      <c r="I9" s="34">
        <v>0</v>
      </c>
      <c r="J9" s="34">
        <v>-1.19617862</v>
      </c>
      <c r="K9" s="34">
        <v>1.11296237</v>
      </c>
      <c r="L9" s="14"/>
      <c r="M9" s="34">
        <v>9.5940899999999982E-2</v>
      </c>
      <c r="N9" s="34">
        <v>0</v>
      </c>
      <c r="O9" s="34">
        <v>-1.19617862</v>
      </c>
      <c r="P9" s="34">
        <v>1.29211952</v>
      </c>
    </row>
    <row r="10" spans="1:19" ht="19.5" customHeight="1" x14ac:dyDescent="0.25">
      <c r="A10" s="9">
        <v>1101</v>
      </c>
      <c r="B10" s="10" t="s">
        <v>410</v>
      </c>
      <c r="C10" s="32">
        <v>6.9856940000000006E-2</v>
      </c>
      <c r="D10" s="32">
        <v>6.9794579999999995E-2</v>
      </c>
      <c r="E10" s="32">
        <v>0</v>
      </c>
      <c r="F10" s="32">
        <v>6.2360000000011295E-5</v>
      </c>
      <c r="G10" s="11">
        <v>5.4377329999999988E-2</v>
      </c>
      <c r="H10" s="32">
        <v>5.4377329999999988E-2</v>
      </c>
      <c r="I10" s="32">
        <v>5.4377330000000001E-2</v>
      </c>
      <c r="J10" s="32">
        <v>0</v>
      </c>
      <c r="K10" s="32">
        <v>-1.3877787807814457E-17</v>
      </c>
      <c r="L10" s="16"/>
      <c r="M10" s="32">
        <v>-1.5479610000000019E-2</v>
      </c>
      <c r="N10" s="32">
        <v>-1.5417249999999993E-2</v>
      </c>
      <c r="O10" s="32">
        <v>0</v>
      </c>
      <c r="P10" s="32">
        <v>-6.2360000000025173E-5</v>
      </c>
    </row>
    <row r="11" spans="1:19" s="15" customFormat="1" ht="19.5" customHeight="1" x14ac:dyDescent="0.25">
      <c r="A11" s="12">
        <v>1331</v>
      </c>
      <c r="B11" s="13" t="s">
        <v>404</v>
      </c>
      <c r="C11" s="34">
        <v>-0.12746439000000001</v>
      </c>
      <c r="D11" s="34">
        <v>-0.12732942999999999</v>
      </c>
      <c r="E11" s="34">
        <v>0</v>
      </c>
      <c r="F11" s="34">
        <v>-1.3496000000001729E-4</v>
      </c>
      <c r="G11" s="54">
        <v>5.3160680000000002E-2</v>
      </c>
      <c r="H11" s="34">
        <v>-5.3160680000000002E-2</v>
      </c>
      <c r="I11" s="34">
        <v>-5.3160680000000002E-2</v>
      </c>
      <c r="J11" s="34">
        <v>0</v>
      </c>
      <c r="K11" s="34">
        <v>0</v>
      </c>
      <c r="L11" s="54"/>
      <c r="M11" s="34">
        <v>7.4303710000000009E-2</v>
      </c>
      <c r="N11" s="34">
        <v>7.4168749999999992E-2</v>
      </c>
      <c r="O11" s="34">
        <v>0</v>
      </c>
      <c r="P11" s="34">
        <v>1.3496000000001729E-4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0</v>
      </c>
      <c r="D12" s="32">
        <v>-2.0570330000000001E-2</v>
      </c>
      <c r="E12" s="32">
        <v>0</v>
      </c>
      <c r="F12" s="32">
        <v>2.0570330000000001E-2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3.5637000000000002E-2</v>
      </c>
      <c r="N12" s="32">
        <v>5.6207419999999994E-2</v>
      </c>
      <c r="O12" s="32">
        <v>0</v>
      </c>
      <c r="P12" s="32">
        <v>-2.0570419999999992E-2</v>
      </c>
    </row>
    <row r="13" spans="1:19" s="15" customFormat="1" ht="19.5" customHeight="1" x14ac:dyDescent="0.25">
      <c r="A13" s="12">
        <v>1993</v>
      </c>
      <c r="B13" s="13" t="s">
        <v>409</v>
      </c>
      <c r="C13" s="34">
        <v>-6.5309999999999965E-2</v>
      </c>
      <c r="D13" s="34">
        <v>-6.519244000000006E-2</v>
      </c>
      <c r="E13" s="34">
        <v>0</v>
      </c>
      <c r="F13" s="34">
        <v>-1.1755999999990552E-4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6.5309999999999965E-2</v>
      </c>
      <c r="N13" s="34">
        <v>6.519244000000006E-2</v>
      </c>
      <c r="O13" s="34">
        <v>0</v>
      </c>
      <c r="P13" s="34">
        <v>1.1755999999990552E-4</v>
      </c>
    </row>
    <row r="14" spans="1:19" s="15" customFormat="1" ht="19.5" customHeight="1" x14ac:dyDescent="0.25">
      <c r="A14" s="9">
        <v>1350</v>
      </c>
      <c r="B14" s="10" t="s">
        <v>406</v>
      </c>
      <c r="C14" s="127">
        <v>-1.5666050000000001E-2</v>
      </c>
      <c r="D14" s="127">
        <v>0</v>
      </c>
      <c r="E14" s="127">
        <v>0</v>
      </c>
      <c r="F14" s="127">
        <v>-1.5666050000000001E-2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1.5666050000000001E-2</v>
      </c>
      <c r="N14" s="127">
        <v>0</v>
      </c>
      <c r="O14" s="127">
        <v>0</v>
      </c>
      <c r="P14" s="127">
        <v>1.5666050000000001E-2</v>
      </c>
    </row>
    <row r="15" spans="1:19" s="15" customFormat="1" ht="19.5" customHeight="1" x14ac:dyDescent="0.25">
      <c r="A15" s="12">
        <v>1910</v>
      </c>
      <c r="B15" s="92" t="s">
        <v>88</v>
      </c>
      <c r="C15" s="128">
        <v>0</v>
      </c>
      <c r="D15" s="128">
        <v>0</v>
      </c>
      <c r="E15" s="128">
        <v>-6.8797200000000006E-3</v>
      </c>
      <c r="F15" s="128">
        <v>6.8797200000000006E-3</v>
      </c>
      <c r="G15" s="54">
        <v>0</v>
      </c>
      <c r="H15" s="128">
        <v>0</v>
      </c>
      <c r="I15" s="128">
        <v>0</v>
      </c>
      <c r="J15" s="128">
        <v>1.0493599999999998E-3</v>
      </c>
      <c r="K15" s="128">
        <v>-1.0493599999999998E-3</v>
      </c>
      <c r="L15" s="129"/>
      <c r="M15" s="128">
        <v>0</v>
      </c>
      <c r="N15" s="128">
        <v>0</v>
      </c>
      <c r="O15" s="128">
        <v>7.9290799999999998E-3</v>
      </c>
      <c r="P15" s="128">
        <v>-7.9290799999999998E-3</v>
      </c>
    </row>
    <row r="16" spans="1:19" s="15" customFormat="1" ht="19.5" customHeight="1" x14ac:dyDescent="0.25">
      <c r="A16" s="9">
        <v>1810</v>
      </c>
      <c r="B16" s="10" t="s">
        <v>407</v>
      </c>
      <c r="C16" s="130">
        <v>0</v>
      </c>
      <c r="D16" s="130">
        <v>-1.073814E-2</v>
      </c>
      <c r="E16" s="130">
        <v>0</v>
      </c>
      <c r="F16" s="130">
        <v>1.073814E-2</v>
      </c>
      <c r="G16" s="11">
        <v>0</v>
      </c>
      <c r="H16" s="130">
        <v>0</v>
      </c>
      <c r="I16" s="130">
        <v>1.1910581299999998</v>
      </c>
      <c r="J16" s="130">
        <v>0</v>
      </c>
      <c r="K16" s="130">
        <v>-1.1910581299999998</v>
      </c>
      <c r="L16" s="131"/>
      <c r="M16" s="130">
        <v>0</v>
      </c>
      <c r="N16" s="130">
        <v>1.2017962699999998</v>
      </c>
      <c r="O16" s="130">
        <v>0</v>
      </c>
      <c r="P16" s="130">
        <v>-1.2017962699999998</v>
      </c>
    </row>
    <row r="17" spans="1:16" s="28" customFormat="1" ht="19.5" customHeight="1" x14ac:dyDescent="0.25">
      <c r="A17" s="24"/>
      <c r="B17" s="25" t="s">
        <v>93</v>
      </c>
      <c r="C17" s="26">
        <v>96.993705520000034</v>
      </c>
      <c r="D17" s="26">
        <v>97.091751350000024</v>
      </c>
      <c r="E17" s="26">
        <v>-6.8797200000000006E-3</v>
      </c>
      <c r="F17" s="26">
        <v>-9.1166109999989559E-2</v>
      </c>
      <c r="G17" s="27"/>
      <c r="H17" s="26">
        <v>105.38278537999997</v>
      </c>
      <c r="I17" s="26">
        <v>106.63185316999999</v>
      </c>
      <c r="J17" s="26">
        <v>-1.1929297899999998</v>
      </c>
      <c r="K17" s="27">
        <v>-5.6138000000012456E-2</v>
      </c>
      <c r="L17" s="27"/>
      <c r="M17" s="26">
        <v>8.389079859999967</v>
      </c>
      <c r="N17" s="26">
        <v>9.5401018199999719</v>
      </c>
      <c r="O17" s="26">
        <v>-1.1860500699999998</v>
      </c>
      <c r="P17" s="26">
        <v>3.502810999999495E-2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8" t="s">
        <v>460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25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25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25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25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25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25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25">
      <c r="A27" s="147" t="s">
        <v>472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422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463</v>
      </c>
      <c r="D2" s="168"/>
      <c r="E2" s="168"/>
      <c r="F2" s="168"/>
      <c r="G2" s="58"/>
      <c r="H2" s="168" t="s">
        <v>459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25">
      <c r="A4" s="9">
        <v>1310</v>
      </c>
      <c r="B4" s="10" t="s">
        <v>411</v>
      </c>
      <c r="C4" s="11">
        <v>10.800652091932799</v>
      </c>
      <c r="D4" s="11">
        <v>10.782110501990152</v>
      </c>
      <c r="E4" s="11">
        <v>0</v>
      </c>
      <c r="F4" s="11">
        <v>1.8541589942646652E-2</v>
      </c>
      <c r="G4" s="11">
        <v>12.596823449999999</v>
      </c>
      <c r="H4" s="11">
        <v>12.596823449999999</v>
      </c>
      <c r="I4" s="11">
        <v>12.596840840000002</v>
      </c>
      <c r="J4" s="11">
        <v>0</v>
      </c>
      <c r="K4" s="11">
        <v>-1.7390000003558725E-5</v>
      </c>
      <c r="L4" s="16"/>
      <c r="M4" s="11">
        <v>1.7961713580672001</v>
      </c>
      <c r="N4" s="11">
        <v>1.8147303380098503</v>
      </c>
      <c r="O4" s="11">
        <v>0</v>
      </c>
      <c r="P4" s="11">
        <v>-1.8558979942650211E-2</v>
      </c>
      <c r="Q4" s="8"/>
    </row>
    <row r="5" spans="1:19" s="15" customFormat="1" ht="19.5" customHeight="1" x14ac:dyDescent="0.25">
      <c r="A5" s="12">
        <v>1320</v>
      </c>
      <c r="B5" s="13" t="s">
        <v>412</v>
      </c>
      <c r="C5" s="34">
        <v>-0.2206225</v>
      </c>
      <c r="D5" s="34">
        <v>-0.22062241666666665</v>
      </c>
      <c r="E5" s="34">
        <v>0</v>
      </c>
      <c r="F5" s="34">
        <v>-8.3333333344981497E-8</v>
      </c>
      <c r="G5" s="54">
        <v>1.1866680000000001</v>
      </c>
      <c r="H5" s="34">
        <v>-1.1866680000000001</v>
      </c>
      <c r="I5" s="34">
        <v>-1.1866680000000001</v>
      </c>
      <c r="J5" s="34">
        <v>0</v>
      </c>
      <c r="K5" s="34">
        <v>0</v>
      </c>
      <c r="L5" s="14"/>
      <c r="M5" s="34">
        <v>-0.96604550000000011</v>
      </c>
      <c r="N5" s="34">
        <v>-0.96604558333333346</v>
      </c>
      <c r="O5" s="34">
        <v>0</v>
      </c>
      <c r="P5" s="34">
        <v>8.3333333344981497E-8</v>
      </c>
    </row>
    <row r="6" spans="1:19" ht="19.5" customHeight="1" x14ac:dyDescent="0.25">
      <c r="A6" s="9">
        <v>1311</v>
      </c>
      <c r="B6" s="10" t="s">
        <v>401</v>
      </c>
      <c r="C6" s="32">
        <v>0.64077069699522804</v>
      </c>
      <c r="D6" s="32">
        <v>0.6407701976311927</v>
      </c>
      <c r="E6" s="32">
        <v>0</v>
      </c>
      <c r="F6" s="32">
        <v>4.9936403534456275E-7</v>
      </c>
      <c r="G6" s="11">
        <v>0.68545038999999996</v>
      </c>
      <c r="H6" s="32">
        <v>0.68545038999999996</v>
      </c>
      <c r="I6" s="32">
        <v>0.68545038999999996</v>
      </c>
      <c r="J6" s="32">
        <v>0</v>
      </c>
      <c r="K6" s="32">
        <v>0</v>
      </c>
      <c r="L6" s="16"/>
      <c r="M6" s="32">
        <v>4.4679693004771925E-2</v>
      </c>
      <c r="N6" s="32">
        <v>4.468019236880727E-2</v>
      </c>
      <c r="O6" s="32">
        <v>0</v>
      </c>
      <c r="P6" s="32">
        <v>-4.9936403534456275E-7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0.15666666666666665</v>
      </c>
      <c r="D7" s="34">
        <v>0.15567966666666666</v>
      </c>
      <c r="E7" s="34">
        <v>0</v>
      </c>
      <c r="F7" s="34">
        <v>9.8699999999998789E-4</v>
      </c>
      <c r="G7" s="54">
        <v>0.11178735000000001</v>
      </c>
      <c r="H7" s="34">
        <v>0.11178735000000001</v>
      </c>
      <c r="I7" s="34">
        <v>0.11178735000000001</v>
      </c>
      <c r="J7" s="34">
        <v>0</v>
      </c>
      <c r="K7" s="34">
        <v>0</v>
      </c>
      <c r="L7" s="14"/>
      <c r="M7" s="34">
        <v>-4.4879316666666641E-2</v>
      </c>
      <c r="N7" s="34">
        <v>-4.3892316666666653E-2</v>
      </c>
      <c r="O7" s="34">
        <v>0</v>
      </c>
      <c r="P7" s="34">
        <v>-9.8699999999998789E-4</v>
      </c>
    </row>
    <row r="8" spans="1:19" ht="19.5" customHeight="1" x14ac:dyDescent="0.25">
      <c r="A8" s="9">
        <v>1340</v>
      </c>
      <c r="B8" s="10" t="s">
        <v>85</v>
      </c>
      <c r="C8" s="32">
        <v>0</v>
      </c>
      <c r="D8" s="32">
        <v>0</v>
      </c>
      <c r="E8" s="32">
        <v>0</v>
      </c>
      <c r="F8" s="32">
        <v>0</v>
      </c>
      <c r="G8" s="11">
        <v>4.8093269999999994E-2</v>
      </c>
      <c r="H8" s="32">
        <v>-4.8093269999999994E-2</v>
      </c>
      <c r="I8" s="32">
        <v>0</v>
      </c>
      <c r="J8" s="32">
        <v>-1.12896898</v>
      </c>
      <c r="K8" s="32">
        <v>1.0808757099999999</v>
      </c>
      <c r="L8" s="16"/>
      <c r="M8" s="32">
        <v>-4.8093269999999994E-2</v>
      </c>
      <c r="N8" s="32">
        <v>0</v>
      </c>
      <c r="O8" s="32">
        <v>-1.12896898</v>
      </c>
      <c r="P8" s="32">
        <v>1.0808757099999999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-4.7756371330611655E-2</v>
      </c>
      <c r="D9" s="34">
        <v>-4.7756371330611655E-2</v>
      </c>
      <c r="E9" s="34">
        <v>0</v>
      </c>
      <c r="F9" s="34">
        <v>0</v>
      </c>
      <c r="G9" s="54">
        <v>9.2957300000000003E-3</v>
      </c>
      <c r="H9" s="34">
        <v>9.2957300000000003E-3</v>
      </c>
      <c r="I9" s="34">
        <v>9.2957300000000003E-3</v>
      </c>
      <c r="J9" s="34">
        <v>0</v>
      </c>
      <c r="K9" s="34">
        <v>0</v>
      </c>
      <c r="L9" s="14"/>
      <c r="M9" s="34">
        <v>5.7052101330611657E-2</v>
      </c>
      <c r="N9" s="34">
        <v>5.7052101330611657E-2</v>
      </c>
      <c r="O9" s="34">
        <v>0</v>
      </c>
      <c r="P9" s="34">
        <v>0</v>
      </c>
    </row>
    <row r="10" spans="1:19" ht="19.5" customHeight="1" x14ac:dyDescent="0.25">
      <c r="A10" s="9">
        <v>1101</v>
      </c>
      <c r="B10" s="10" t="s">
        <v>410</v>
      </c>
      <c r="C10" s="32">
        <v>1.5250333333333336E-2</v>
      </c>
      <c r="D10" s="32">
        <v>1.1760583333333333E-2</v>
      </c>
      <c r="E10" s="32">
        <v>0</v>
      </c>
      <c r="F10" s="32">
        <v>3.4897500000000033E-3</v>
      </c>
      <c r="G10" s="11">
        <v>7.7305600000000009E-3</v>
      </c>
      <c r="H10" s="32">
        <v>7.7305600000000009E-3</v>
      </c>
      <c r="I10" s="32">
        <v>7.73056E-3</v>
      </c>
      <c r="J10" s="32">
        <v>0</v>
      </c>
      <c r="K10" s="32">
        <v>8.6736173798840355E-19</v>
      </c>
      <c r="L10" s="16"/>
      <c r="M10" s="32">
        <v>-7.5197733333333353E-3</v>
      </c>
      <c r="N10" s="32">
        <v>-4.0300233333333329E-3</v>
      </c>
      <c r="O10" s="32">
        <v>0</v>
      </c>
      <c r="P10" s="32">
        <v>-3.4897500000000024E-3</v>
      </c>
    </row>
    <row r="11" spans="1:19" s="15" customFormat="1" ht="19.5" customHeight="1" x14ac:dyDescent="0.25">
      <c r="A11" s="12">
        <v>1330</v>
      </c>
      <c r="B11" s="13" t="s">
        <v>403</v>
      </c>
      <c r="C11" s="34">
        <v>-2.1890999999999997E-2</v>
      </c>
      <c r="D11" s="34">
        <v>-2.1697083333333329E-2</v>
      </c>
      <c r="E11" s="34">
        <v>0</v>
      </c>
      <c r="F11" s="34">
        <v>-1.9391666666666862E-4</v>
      </c>
      <c r="G11" s="54">
        <v>7.1319599999999988E-3</v>
      </c>
      <c r="H11" s="34">
        <v>-7.1319599999999988E-3</v>
      </c>
      <c r="I11" s="34">
        <v>-6.463E-3</v>
      </c>
      <c r="J11" s="34">
        <v>0</v>
      </c>
      <c r="K11" s="34">
        <v>-6.6895999999999883E-4</v>
      </c>
      <c r="L11" s="54"/>
      <c r="M11" s="34">
        <v>1.4759039999999998E-2</v>
      </c>
      <c r="N11" s="34">
        <v>1.5234083333333329E-2</v>
      </c>
      <c r="O11" s="34">
        <v>0</v>
      </c>
      <c r="P11" s="34">
        <v>-4.7504333333333107E-4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2.9697500000000002E-3</v>
      </c>
      <c r="D12" s="32">
        <v>2.9697500000000002E-3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-2.9697500000000002E-3</v>
      </c>
      <c r="N12" s="32">
        <v>-2.9697500000000002E-3</v>
      </c>
      <c r="O12" s="32">
        <v>0</v>
      </c>
      <c r="P12" s="32">
        <v>0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1993</v>
      </c>
      <c r="B14" s="10" t="s">
        <v>409</v>
      </c>
      <c r="C14" s="127">
        <v>0</v>
      </c>
      <c r="D14" s="127">
        <v>0</v>
      </c>
      <c r="E14" s="127">
        <v>0</v>
      </c>
      <c r="F14" s="127">
        <v>0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0</v>
      </c>
      <c r="N14" s="127">
        <v>0</v>
      </c>
      <c r="O14" s="127">
        <v>0</v>
      </c>
      <c r="P14" s="127">
        <v>0</v>
      </c>
    </row>
    <row r="15" spans="1:19" s="15" customFormat="1" ht="19.5" customHeight="1" x14ac:dyDescent="0.25">
      <c r="A15" s="12">
        <v>1910</v>
      </c>
      <c r="B15" s="92" t="s">
        <v>88</v>
      </c>
      <c r="C15" s="128">
        <v>7.3416666666666671E-5</v>
      </c>
      <c r="D15" s="128">
        <v>0</v>
      </c>
      <c r="E15" s="128">
        <v>7.3416666666666658E-5</v>
      </c>
      <c r="F15" s="128">
        <v>0</v>
      </c>
      <c r="G15" s="54">
        <v>0</v>
      </c>
      <c r="H15" s="128">
        <v>0</v>
      </c>
      <c r="I15" s="128">
        <v>0</v>
      </c>
      <c r="J15" s="128">
        <v>6.8324E-4</v>
      </c>
      <c r="K15" s="128">
        <v>-6.8324E-4</v>
      </c>
      <c r="L15" s="129"/>
      <c r="M15" s="128">
        <v>-7.3416666666666671E-5</v>
      </c>
      <c r="N15" s="128">
        <v>0</v>
      </c>
      <c r="O15" s="128">
        <v>6.0982333333333338E-4</v>
      </c>
      <c r="P15" s="128">
        <v>-6.8324000000000011E-4</v>
      </c>
    </row>
    <row r="16" spans="1:19" s="15" customFormat="1" ht="19.5" customHeight="1" x14ac:dyDescent="0.25">
      <c r="A16" s="9">
        <v>1810</v>
      </c>
      <c r="B16" s="10" t="s">
        <v>407</v>
      </c>
      <c r="C16" s="130">
        <v>0</v>
      </c>
      <c r="D16" s="130">
        <v>0</v>
      </c>
      <c r="E16" s="130">
        <v>0</v>
      </c>
      <c r="F16" s="130">
        <v>0</v>
      </c>
      <c r="G16" s="11">
        <v>0</v>
      </c>
      <c r="H16" s="130">
        <v>0</v>
      </c>
      <c r="I16" s="130">
        <v>1.09016041</v>
      </c>
      <c r="J16" s="130">
        <v>0</v>
      </c>
      <c r="K16" s="130">
        <v>-1.09016041</v>
      </c>
      <c r="L16" s="131"/>
      <c r="M16" s="130">
        <v>0</v>
      </c>
      <c r="N16" s="130">
        <v>1.09016041</v>
      </c>
      <c r="O16" s="130">
        <v>0</v>
      </c>
      <c r="P16" s="130">
        <v>-1.09016041</v>
      </c>
    </row>
    <row r="17" spans="1:16" s="28" customFormat="1" ht="19.5" customHeight="1" x14ac:dyDescent="0.25">
      <c r="A17" s="24"/>
      <c r="B17" s="25" t="s">
        <v>93</v>
      </c>
      <c r="C17" s="26">
        <v>11.32611308426408</v>
      </c>
      <c r="D17" s="26">
        <v>11.303214828290733</v>
      </c>
      <c r="E17" s="26">
        <v>7.3416666666666658E-5</v>
      </c>
      <c r="F17" s="26">
        <v>2.2824839306680382E-2</v>
      </c>
      <c r="G17" s="27"/>
      <c r="H17" s="26">
        <v>12.169194249999997</v>
      </c>
      <c r="I17" s="26">
        <v>13.308134280000001</v>
      </c>
      <c r="J17" s="26">
        <v>-1.1282857399999999</v>
      </c>
      <c r="K17" s="27">
        <v>-1.0654290000004174E-2</v>
      </c>
      <c r="L17" s="27"/>
      <c r="M17" s="26">
        <v>0.84308116573591685</v>
      </c>
      <c r="N17" s="26">
        <v>2.0049194517092692</v>
      </c>
      <c r="O17" s="26">
        <v>-1.1283591566666666</v>
      </c>
      <c r="P17" s="26">
        <v>-3.347912930668584E-2</v>
      </c>
    </row>
    <row r="18" spans="1:16" ht="15" customHeight="1" x14ac:dyDescent="0.25">
      <c r="A18" s="4"/>
      <c r="B18" s="6"/>
      <c r="C18" s="138"/>
      <c r="D18" s="138"/>
      <c r="E18" s="138"/>
      <c r="F18" s="138"/>
      <c r="G18" s="139"/>
      <c r="H18" s="138"/>
      <c r="I18" s="138"/>
      <c r="J18" s="138"/>
      <c r="K18" s="140"/>
      <c r="L18" s="139"/>
      <c r="M18" s="138"/>
      <c r="N18" s="138"/>
      <c r="O18" s="138"/>
      <c r="P18" s="140"/>
    </row>
    <row r="19" spans="1:16" ht="15" customHeight="1" x14ac:dyDescent="0.3">
      <c r="A19" s="78" t="s">
        <v>460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25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25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25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25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25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25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25">
      <c r="A27" s="147" t="s">
        <v>472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418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464</v>
      </c>
      <c r="D2" s="168"/>
      <c r="E2" s="168"/>
      <c r="F2" s="168"/>
      <c r="G2" s="58"/>
      <c r="H2" s="168" t="s">
        <v>462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79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64"/>
    </row>
    <row r="4" spans="1:19" ht="19.5" customHeight="1" x14ac:dyDescent="0.25">
      <c r="A4" s="9">
        <v>1310</v>
      </c>
      <c r="B4" s="10" t="s">
        <v>411</v>
      </c>
      <c r="C4" s="11">
        <v>99.248264753472469</v>
      </c>
      <c r="D4" s="11">
        <v>99.077884242007599</v>
      </c>
      <c r="E4" s="11">
        <v>0</v>
      </c>
      <c r="F4" s="11">
        <v>0.17038051146487021</v>
      </c>
      <c r="G4" s="11">
        <v>101.35485281</v>
      </c>
      <c r="H4" s="11">
        <v>101.35485281</v>
      </c>
      <c r="I4" s="11">
        <v>101.34865968</v>
      </c>
      <c r="J4" s="11">
        <v>0</v>
      </c>
      <c r="K4" s="11">
        <v>6.1931299999997691E-3</v>
      </c>
      <c r="L4" s="16"/>
      <c r="M4" s="11">
        <v>2.1065880565275279</v>
      </c>
      <c r="N4" s="11">
        <v>2.2707754379923983</v>
      </c>
      <c r="O4" s="11">
        <v>0</v>
      </c>
      <c r="P4" s="11">
        <v>-0.16418738146487044</v>
      </c>
      <c r="Q4" s="8"/>
    </row>
    <row r="5" spans="1:19" s="15" customFormat="1" ht="19.5" customHeight="1" x14ac:dyDescent="0.25">
      <c r="A5" s="12">
        <v>1311</v>
      </c>
      <c r="B5" s="13" t="s">
        <v>401</v>
      </c>
      <c r="C5" s="34">
        <v>3.8199009488580296</v>
      </c>
      <c r="D5" s="34">
        <v>3.8198979719410748</v>
      </c>
      <c r="E5" s="34">
        <v>0</v>
      </c>
      <c r="F5" s="34">
        <v>2.9769169547222418E-6</v>
      </c>
      <c r="G5" s="54">
        <v>3.9616063899999996</v>
      </c>
      <c r="H5" s="34">
        <v>3.9616063899999996</v>
      </c>
      <c r="I5" s="34">
        <v>3.9616063899999996</v>
      </c>
      <c r="J5" s="34">
        <v>0</v>
      </c>
      <c r="K5" s="34">
        <v>0</v>
      </c>
      <c r="L5" s="14"/>
      <c r="M5" s="34">
        <v>0.14170544114197003</v>
      </c>
      <c r="N5" s="34">
        <v>0.14170841805892476</v>
      </c>
      <c r="O5" s="34">
        <v>0</v>
      </c>
      <c r="P5" s="34">
        <v>-2.9769169547222418E-6</v>
      </c>
    </row>
    <row r="6" spans="1:19" ht="19.5" customHeight="1" x14ac:dyDescent="0.25">
      <c r="A6" s="9">
        <v>1102</v>
      </c>
      <c r="B6" s="10" t="s">
        <v>398</v>
      </c>
      <c r="C6" s="32">
        <v>0.94000000000000017</v>
      </c>
      <c r="D6" s="32">
        <v>0.93407799999999985</v>
      </c>
      <c r="E6" s="32">
        <v>0</v>
      </c>
      <c r="F6" s="32">
        <v>5.9220000000003159E-3</v>
      </c>
      <c r="G6" s="11">
        <v>0.87517377000000007</v>
      </c>
      <c r="H6" s="32">
        <v>0.87517377000000007</v>
      </c>
      <c r="I6" s="32">
        <v>0.87517377000000007</v>
      </c>
      <c r="J6" s="32">
        <v>0</v>
      </c>
      <c r="K6" s="32">
        <v>0</v>
      </c>
      <c r="L6" s="16"/>
      <c r="M6" s="32">
        <v>-6.4826230000000096E-2</v>
      </c>
      <c r="N6" s="32">
        <v>-5.890422999999978E-2</v>
      </c>
      <c r="O6" s="32">
        <v>0</v>
      </c>
      <c r="P6" s="32">
        <v>-5.9220000000003159E-3</v>
      </c>
    </row>
    <row r="7" spans="1:19" s="15" customFormat="1" ht="19.5" customHeight="1" x14ac:dyDescent="0.25">
      <c r="A7" s="12">
        <v>1320</v>
      </c>
      <c r="B7" s="13" t="s">
        <v>412</v>
      </c>
      <c r="C7" s="34">
        <v>-1.3237350000000001</v>
      </c>
      <c r="D7" s="34">
        <v>-1.3237345</v>
      </c>
      <c r="E7" s="34">
        <v>0</v>
      </c>
      <c r="F7" s="34">
        <v>-5.0000000006988898E-7</v>
      </c>
      <c r="G7" s="54">
        <v>0.4730533899999998</v>
      </c>
      <c r="H7" s="34">
        <v>-0.4730533899999998</v>
      </c>
      <c r="I7" s="34">
        <v>-0.47520628000000004</v>
      </c>
      <c r="J7" s="34">
        <v>2.1994699999999998E-3</v>
      </c>
      <c r="K7" s="34">
        <v>-4.6579999999759366E-5</v>
      </c>
      <c r="L7" s="14"/>
      <c r="M7" s="34">
        <v>0.85068161000000031</v>
      </c>
      <c r="N7" s="34">
        <v>0.84852821999999994</v>
      </c>
      <c r="O7" s="34">
        <v>2.1994699999999998E-3</v>
      </c>
      <c r="P7" s="34">
        <v>-4.6079999999633966E-5</v>
      </c>
    </row>
    <row r="8" spans="1:19" ht="19.5" customHeight="1" x14ac:dyDescent="0.25">
      <c r="A8" s="9">
        <v>1330</v>
      </c>
      <c r="B8" s="10" t="s">
        <v>403</v>
      </c>
      <c r="C8" s="32">
        <v>-0.13134599999999996</v>
      </c>
      <c r="D8" s="32">
        <v>-0.13018249999999998</v>
      </c>
      <c r="E8" s="32">
        <v>0</v>
      </c>
      <c r="F8" s="32">
        <v>-1.163499999999984E-3</v>
      </c>
      <c r="G8" s="11">
        <v>0.28943159999999984</v>
      </c>
      <c r="H8" s="32">
        <v>-0.28943159999999984</v>
      </c>
      <c r="I8" s="32">
        <v>-0.30629225999999993</v>
      </c>
      <c r="J8" s="32">
        <v>0</v>
      </c>
      <c r="K8" s="32">
        <v>1.6860660000000083E-2</v>
      </c>
      <c r="L8" s="16"/>
      <c r="M8" s="32">
        <v>-0.15808559999999988</v>
      </c>
      <c r="N8" s="32">
        <v>-0.17610975999999995</v>
      </c>
      <c r="O8" s="32">
        <v>0</v>
      </c>
      <c r="P8" s="32">
        <v>1.8024160000000067E-2</v>
      </c>
    </row>
    <row r="9" spans="1:19" s="15" customFormat="1" ht="19.5" customHeight="1" x14ac:dyDescent="0.25">
      <c r="A9" s="12">
        <v>1340</v>
      </c>
      <c r="B9" s="13" t="s">
        <v>85</v>
      </c>
      <c r="C9" s="34">
        <v>0</v>
      </c>
      <c r="D9" s="34">
        <v>0</v>
      </c>
      <c r="E9" s="34">
        <v>0</v>
      </c>
      <c r="F9" s="34">
        <v>0</v>
      </c>
      <c r="G9" s="54">
        <v>8.3216250000000005E-2</v>
      </c>
      <c r="H9" s="34">
        <v>-8.3216250000000005E-2</v>
      </c>
      <c r="I9" s="34">
        <v>0</v>
      </c>
      <c r="J9" s="34">
        <v>-1.19617862</v>
      </c>
      <c r="K9" s="34">
        <v>1.11296237</v>
      </c>
      <c r="L9" s="14"/>
      <c r="M9" s="34">
        <v>-8.3216250000000005E-2</v>
      </c>
      <c r="N9" s="34">
        <v>0</v>
      </c>
      <c r="O9" s="34">
        <v>-1.19617862</v>
      </c>
      <c r="P9" s="34">
        <v>1.11296237</v>
      </c>
    </row>
    <row r="10" spans="1:19" ht="19.5" customHeight="1" x14ac:dyDescent="0.25">
      <c r="A10" s="9">
        <v>1101</v>
      </c>
      <c r="B10" s="10" t="s">
        <v>410</v>
      </c>
      <c r="C10" s="32">
        <v>9.1502E-2</v>
      </c>
      <c r="D10" s="32">
        <v>7.0563499999999987E-2</v>
      </c>
      <c r="E10" s="32">
        <v>0</v>
      </c>
      <c r="F10" s="32">
        <v>2.0938500000000013E-2</v>
      </c>
      <c r="G10" s="11">
        <v>5.4377329999999988E-2</v>
      </c>
      <c r="H10" s="32">
        <v>5.4377329999999988E-2</v>
      </c>
      <c r="I10" s="32">
        <v>5.4377330000000001E-2</v>
      </c>
      <c r="J10" s="32">
        <v>0</v>
      </c>
      <c r="K10" s="32">
        <v>-1.3877787807814457E-17</v>
      </c>
      <c r="L10" s="16"/>
      <c r="M10" s="32">
        <v>-3.7124670000000012E-2</v>
      </c>
      <c r="N10" s="32">
        <v>-1.6186169999999986E-2</v>
      </c>
      <c r="O10" s="32">
        <v>0</v>
      </c>
      <c r="P10" s="32">
        <v>-2.0938500000000027E-2</v>
      </c>
    </row>
    <row r="11" spans="1:19" s="15" customFormat="1" ht="19.5" customHeight="1" x14ac:dyDescent="0.25">
      <c r="A11" s="12">
        <v>1331</v>
      </c>
      <c r="B11" s="13" t="s">
        <v>404</v>
      </c>
      <c r="C11" s="34">
        <v>-0.12746426009884962</v>
      </c>
      <c r="D11" s="34">
        <v>-0.12746426009884962</v>
      </c>
      <c r="E11" s="34">
        <v>0</v>
      </c>
      <c r="F11" s="34">
        <v>0</v>
      </c>
      <c r="G11" s="54">
        <v>5.3160680000000002E-2</v>
      </c>
      <c r="H11" s="34">
        <v>-5.3160680000000002E-2</v>
      </c>
      <c r="I11" s="34">
        <v>-5.3160680000000002E-2</v>
      </c>
      <c r="J11" s="34">
        <v>0</v>
      </c>
      <c r="K11" s="34">
        <v>0</v>
      </c>
      <c r="L11" s="54"/>
      <c r="M11" s="34">
        <v>7.4303580098849617E-2</v>
      </c>
      <c r="N11" s="34">
        <v>7.4303580098849617E-2</v>
      </c>
      <c r="O11" s="34">
        <v>0</v>
      </c>
      <c r="P11" s="34">
        <v>0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1.7818500000000001E-2</v>
      </c>
      <c r="D12" s="32">
        <v>1.7818500000000001E-2</v>
      </c>
      <c r="E12" s="32">
        <v>0</v>
      </c>
      <c r="F12" s="32">
        <v>0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1.7818500000000001E-2</v>
      </c>
      <c r="N12" s="32">
        <v>1.7818589999999995E-2</v>
      </c>
      <c r="O12" s="32">
        <v>0</v>
      </c>
      <c r="P12" s="32">
        <v>-8.9999999994261337E-8</v>
      </c>
    </row>
    <row r="13" spans="1:19" s="15" customFormat="1" ht="19.5" customHeight="1" x14ac:dyDescent="0.25">
      <c r="A13" s="12">
        <v>1993</v>
      </c>
      <c r="B13" s="13" t="s">
        <v>409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ht="19.5" customHeight="1" x14ac:dyDescent="0.25">
      <c r="A14" s="9">
        <v>1350</v>
      </c>
      <c r="B14" s="10" t="s">
        <v>406</v>
      </c>
      <c r="C14" s="127">
        <v>0</v>
      </c>
      <c r="D14" s="127">
        <v>0</v>
      </c>
      <c r="E14" s="127">
        <v>0</v>
      </c>
      <c r="F14" s="127">
        <v>0</v>
      </c>
      <c r="G14" s="11">
        <v>0</v>
      </c>
      <c r="H14" s="127">
        <v>0</v>
      </c>
      <c r="I14" s="127">
        <v>0</v>
      </c>
      <c r="J14" s="127">
        <v>0</v>
      </c>
      <c r="K14" s="127">
        <v>0</v>
      </c>
      <c r="L14" s="53"/>
      <c r="M14" s="127">
        <v>0</v>
      </c>
      <c r="N14" s="127">
        <v>0</v>
      </c>
      <c r="O14" s="127">
        <v>0</v>
      </c>
      <c r="P14" s="127">
        <v>0</v>
      </c>
    </row>
    <row r="15" spans="1:19" s="15" customFormat="1" ht="19.5" customHeight="1" x14ac:dyDescent="0.25">
      <c r="A15" s="12">
        <v>1910</v>
      </c>
      <c r="B15" s="92" t="s">
        <v>88</v>
      </c>
      <c r="C15" s="128">
        <v>4.4050000000000008E-4</v>
      </c>
      <c r="D15" s="128">
        <v>0</v>
      </c>
      <c r="E15" s="128">
        <v>4.4049999999999987E-4</v>
      </c>
      <c r="F15" s="128">
        <v>0</v>
      </c>
      <c r="G15" s="54">
        <v>0</v>
      </c>
      <c r="H15" s="128">
        <v>0</v>
      </c>
      <c r="I15" s="128">
        <v>0</v>
      </c>
      <c r="J15" s="128">
        <v>1.0493599999999998E-3</v>
      </c>
      <c r="K15" s="128">
        <v>-1.0493599999999998E-3</v>
      </c>
      <c r="L15" s="129"/>
      <c r="M15" s="128">
        <v>-4.4050000000000008E-4</v>
      </c>
      <c r="N15" s="128">
        <v>0</v>
      </c>
      <c r="O15" s="128">
        <v>6.0885999999999991E-4</v>
      </c>
      <c r="P15" s="128">
        <v>-1.04936E-3</v>
      </c>
    </row>
    <row r="16" spans="1:19" s="15" customFormat="1" ht="19.5" customHeight="1" x14ac:dyDescent="0.25">
      <c r="A16" s="9">
        <v>1810</v>
      </c>
      <c r="B16" s="10" t="s">
        <v>407</v>
      </c>
      <c r="C16" s="130">
        <v>0</v>
      </c>
      <c r="D16" s="130">
        <v>0</v>
      </c>
      <c r="E16" s="130">
        <v>0</v>
      </c>
      <c r="F16" s="130">
        <v>0</v>
      </c>
      <c r="G16" s="11">
        <v>0</v>
      </c>
      <c r="H16" s="130">
        <v>0</v>
      </c>
      <c r="I16" s="130">
        <v>1.1910581299999998</v>
      </c>
      <c r="J16" s="130">
        <v>0</v>
      </c>
      <c r="K16" s="130">
        <v>-1.1910581299999998</v>
      </c>
      <c r="L16" s="131"/>
      <c r="M16" s="130">
        <v>0</v>
      </c>
      <c r="N16" s="130">
        <v>1.1910581299999998</v>
      </c>
      <c r="O16" s="130">
        <v>0</v>
      </c>
      <c r="P16" s="130">
        <v>-1.1910581299999998</v>
      </c>
    </row>
    <row r="17" spans="1:16" s="28" customFormat="1" ht="19.5" customHeight="1" x14ac:dyDescent="0.25">
      <c r="A17" s="24"/>
      <c r="B17" s="25" t="s">
        <v>93</v>
      </c>
      <c r="C17" s="26">
        <v>102.53538144223167</v>
      </c>
      <c r="D17" s="26">
        <v>102.33886095384983</v>
      </c>
      <c r="E17" s="26">
        <v>4.4049999999999987E-4</v>
      </c>
      <c r="F17" s="26">
        <v>0.19607998838183588</v>
      </c>
      <c r="G17" s="27"/>
      <c r="H17" s="26">
        <v>105.38278537999997</v>
      </c>
      <c r="I17" s="26">
        <v>106.63185316999999</v>
      </c>
      <c r="J17" s="26">
        <v>-1.1929297899999998</v>
      </c>
      <c r="K17" s="27">
        <v>-5.6138000000012456E-2</v>
      </c>
      <c r="L17" s="27"/>
      <c r="M17" s="26">
        <v>2.8474039377683482</v>
      </c>
      <c r="N17" s="26">
        <v>4.2929922161501723</v>
      </c>
      <c r="O17" s="26">
        <v>-1.1933702899999998</v>
      </c>
      <c r="P17" s="26">
        <v>-0.2522179883818243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8" t="s">
        <v>460</v>
      </c>
      <c r="B19" s="5"/>
      <c r="C19" s="114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43"/>
      <c r="B20" s="144"/>
      <c r="C20" s="145" t="s">
        <v>456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" customHeight="1" x14ac:dyDescent="0.25">
      <c r="A21" s="146" t="s">
        <v>393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" customHeight="1" x14ac:dyDescent="0.25">
      <c r="A22" s="147" t="s">
        <v>394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25">
      <c r="A23" s="147" t="s">
        <v>395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25">
      <c r="A24" s="147" t="s">
        <v>396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25">
      <c r="A25" s="149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25">
      <c r="A26" s="149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25">
      <c r="A27" s="147" t="s">
        <v>472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9" t="s">
        <v>373</v>
      </c>
      <c r="B4" s="170"/>
      <c r="C4" s="166" t="s">
        <v>370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"&amp;"(MTD)"</f>
        <v>#REF!</v>
      </c>
      <c r="D5" s="168"/>
      <c r="E5" s="168"/>
      <c r="F5" s="168"/>
      <c r="G5" s="58"/>
      <c r="H5" s="168" t="e">
        <f>"Actuals"&amp;" "&amp;"-"&amp;" "&amp;#REF!&amp;" "&amp;"(MTD)"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25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25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25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25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25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25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8" t="s">
        <v>393</v>
      </c>
    </row>
    <row r="33" spans="1:1" x14ac:dyDescent="0.25">
      <c r="A33" s="94" t="s">
        <v>394</v>
      </c>
    </row>
    <row r="34" spans="1:1" x14ac:dyDescent="0.25">
      <c r="A34" s="94" t="s">
        <v>395</v>
      </c>
    </row>
    <row r="35" spans="1:1" x14ac:dyDescent="0.25">
      <c r="A35" s="94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9" t="s">
        <v>373</v>
      </c>
      <c r="B4" s="170"/>
      <c r="C4" s="166" t="s">
        <v>390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"&amp;"(YTD)"</f>
        <v>#REF!</v>
      </c>
      <c r="D5" s="168"/>
      <c r="E5" s="168"/>
      <c r="F5" s="168"/>
      <c r="G5" s="58"/>
      <c r="H5" s="168" t="e">
        <f>"Actuals"&amp;" "&amp;"-"&amp;" "&amp;#REF!&amp;" "&amp;"(YTD)"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93" t="s">
        <v>70</v>
      </c>
      <c r="D6" s="93" t="s">
        <v>71</v>
      </c>
      <c r="E6" s="93" t="s">
        <v>72</v>
      </c>
      <c r="F6" s="93" t="s">
        <v>73</v>
      </c>
      <c r="G6" s="58"/>
      <c r="H6" s="93" t="s">
        <v>70</v>
      </c>
      <c r="I6" s="93" t="s">
        <v>71</v>
      </c>
      <c r="J6" s="93" t="s">
        <v>72</v>
      </c>
      <c r="K6" s="93" t="s">
        <v>73</v>
      </c>
      <c r="L6" s="58"/>
      <c r="M6" s="93" t="s">
        <v>70</v>
      </c>
      <c r="N6" s="93" t="s">
        <v>71</v>
      </c>
      <c r="O6" s="93" t="s">
        <v>72</v>
      </c>
      <c r="P6" s="9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25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25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25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25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25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102"/>
      <c r="B26" s="103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8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8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8" t="s">
        <v>393</v>
      </c>
    </row>
    <row r="33" spans="1:1" x14ac:dyDescent="0.25">
      <c r="A33" s="94" t="s">
        <v>394</v>
      </c>
    </row>
    <row r="34" spans="1:1" x14ac:dyDescent="0.25">
      <c r="A34" s="94" t="s">
        <v>395</v>
      </c>
    </row>
    <row r="35" spans="1:1" x14ac:dyDescent="0.25">
      <c r="A35" s="94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C45"/>
  <sheetViews>
    <sheetView zoomScale="70" zoomScaleNormal="70" workbookViewId="0">
      <pane xSplit="1" ySplit="3" topLeftCell="B22" activePane="bottomRight" state="frozen"/>
      <selection activeCell="B10" sqref="B10"/>
      <selection pane="topRight" activeCell="B10" sqref="B10"/>
      <selection pane="bottomLeft" activeCell="B10" sqref="B10"/>
      <selection pane="bottomRight" activeCell="H45" sqref="H45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28515625" bestFit="1" customWidth="1"/>
  </cols>
  <sheetData>
    <row r="1" spans="1:3" ht="23.45" customHeight="1" x14ac:dyDescent="0.25">
      <c r="A1" s="80"/>
      <c r="B1" s="81"/>
    </row>
    <row r="2" spans="1:3" ht="33" customHeight="1" x14ac:dyDescent="0.25">
      <c r="A2" s="174" t="s">
        <v>465</v>
      </c>
      <c r="B2" s="175"/>
      <c r="C2" s="176"/>
    </row>
    <row r="3" spans="1:3" ht="33" customHeight="1" x14ac:dyDescent="0.25">
      <c r="A3" s="50" t="s">
        <v>260</v>
      </c>
      <c r="B3" s="50" t="s">
        <v>258</v>
      </c>
      <c r="C3" s="50" t="s">
        <v>259</v>
      </c>
    </row>
    <row r="4" spans="1:3" ht="18" customHeight="1" x14ac:dyDescent="0.25">
      <c r="A4" s="75" t="s">
        <v>423</v>
      </c>
      <c r="B4" s="82">
        <v>0.38682121597230429</v>
      </c>
      <c r="C4" s="82">
        <v>0.27606141099529158</v>
      </c>
    </row>
    <row r="5" spans="1:3" ht="18" customHeight="1" x14ac:dyDescent="0.25">
      <c r="A5" s="83" t="s">
        <v>424</v>
      </c>
      <c r="B5" s="84">
        <v>0.77568562582910905</v>
      </c>
      <c r="C5" s="84">
        <v>0.10903040822393341</v>
      </c>
    </row>
    <row r="6" spans="1:3" ht="18" customHeight="1" x14ac:dyDescent="0.25">
      <c r="A6" s="75" t="s">
        <v>425</v>
      </c>
      <c r="B6" s="85">
        <v>36.758486038306401</v>
      </c>
      <c r="C6" s="85">
        <v>0</v>
      </c>
    </row>
    <row r="7" spans="1:3" ht="18" customHeight="1" x14ac:dyDescent="0.25">
      <c r="A7" s="83" t="s">
        <v>426</v>
      </c>
      <c r="B7" s="84">
        <v>7.8115796132088793</v>
      </c>
      <c r="C7" s="84">
        <v>0</v>
      </c>
    </row>
    <row r="8" spans="1:3" ht="18" customHeight="1" x14ac:dyDescent="0.25">
      <c r="A8" s="75" t="s">
        <v>427</v>
      </c>
      <c r="B8" s="85">
        <v>1.8828790223500447</v>
      </c>
      <c r="C8" s="85">
        <v>0</v>
      </c>
    </row>
    <row r="9" spans="1:3" ht="18" customHeight="1" x14ac:dyDescent="0.25">
      <c r="A9" s="83" t="s">
        <v>428</v>
      </c>
      <c r="B9" s="84">
        <v>4.0570133675687563</v>
      </c>
      <c r="C9" s="84">
        <v>2.300089086218966</v>
      </c>
    </row>
    <row r="10" spans="1:3" ht="18" customHeight="1" x14ac:dyDescent="0.25">
      <c r="A10" s="75" t="s">
        <v>429</v>
      </c>
      <c r="B10" s="85">
        <v>10.241594170948495</v>
      </c>
      <c r="C10" s="85">
        <v>13.343969850691881</v>
      </c>
    </row>
    <row r="11" spans="1:3" ht="18" customHeight="1" x14ac:dyDescent="0.25">
      <c r="A11" s="83" t="s">
        <v>430</v>
      </c>
      <c r="B11" s="84">
        <v>7.8021551650437493</v>
      </c>
      <c r="C11" s="84">
        <v>3.4294365224729337</v>
      </c>
    </row>
    <row r="12" spans="1:3" ht="18" customHeight="1" x14ac:dyDescent="0.25">
      <c r="A12" s="75" t="s">
        <v>431</v>
      </c>
      <c r="B12" s="85">
        <v>2.2870688512401696</v>
      </c>
      <c r="C12" s="85">
        <v>2.3907619796511348</v>
      </c>
    </row>
    <row r="13" spans="1:3" ht="18" customHeight="1" x14ac:dyDescent="0.25">
      <c r="A13" s="83" t="s">
        <v>449</v>
      </c>
      <c r="B13" s="84">
        <v>3.9302545371061459</v>
      </c>
      <c r="C13" s="84">
        <v>0</v>
      </c>
    </row>
    <row r="14" spans="1:3" ht="18" customHeight="1" x14ac:dyDescent="0.25">
      <c r="A14" s="119" t="s">
        <v>432</v>
      </c>
      <c r="B14" s="120">
        <v>6.2634016552884795</v>
      </c>
      <c r="C14" s="120">
        <v>2.5187713965151848E-2</v>
      </c>
    </row>
    <row r="15" spans="1:3" ht="18" customHeight="1" x14ac:dyDescent="0.25">
      <c r="A15" s="83" t="s">
        <v>433</v>
      </c>
      <c r="B15" s="84">
        <v>2.8640828095717019</v>
      </c>
      <c r="C15" s="84">
        <v>0</v>
      </c>
    </row>
    <row r="16" spans="1:3" ht="18" customHeight="1" x14ac:dyDescent="0.25">
      <c r="A16" s="119" t="s">
        <v>434</v>
      </c>
      <c r="B16" s="120">
        <v>9.6689636003677144</v>
      </c>
      <c r="C16" s="120">
        <v>5.4318486589119779</v>
      </c>
    </row>
    <row r="17" spans="1:3" ht="18" customHeight="1" x14ac:dyDescent="0.25">
      <c r="A17" s="83" t="s">
        <v>253</v>
      </c>
      <c r="B17" s="84">
        <v>28.960477177825354</v>
      </c>
      <c r="C17" s="84">
        <v>8.786519500196583</v>
      </c>
    </row>
    <row r="18" spans="1:3" ht="18" customHeight="1" x14ac:dyDescent="0.25">
      <c r="A18" s="119" t="s">
        <v>254</v>
      </c>
      <c r="B18" s="120">
        <v>15.770077788568404</v>
      </c>
      <c r="C18" s="120">
        <v>8.8621787286274589</v>
      </c>
    </row>
    <row r="19" spans="1:3" ht="18" customHeight="1" x14ac:dyDescent="0.25">
      <c r="A19" s="83" t="s">
        <v>435</v>
      </c>
      <c r="B19" s="84">
        <v>3.26172301967192</v>
      </c>
      <c r="C19" s="84">
        <v>0.91705440108936442</v>
      </c>
    </row>
    <row r="20" spans="1:3" ht="18" customHeight="1" x14ac:dyDescent="0.25">
      <c r="A20" s="119" t="s">
        <v>255</v>
      </c>
      <c r="B20" s="120">
        <v>121.84689149753081</v>
      </c>
      <c r="C20" s="120">
        <v>0</v>
      </c>
    </row>
    <row r="21" spans="1:3" ht="18" customHeight="1" x14ac:dyDescent="0.25">
      <c r="A21" s="83" t="s">
        <v>441</v>
      </c>
      <c r="B21" s="84">
        <v>1.5929364896395579</v>
      </c>
      <c r="C21" s="84">
        <v>0</v>
      </c>
    </row>
    <row r="22" spans="1:3" ht="18" customHeight="1" x14ac:dyDescent="0.25">
      <c r="A22" s="75" t="s">
        <v>436</v>
      </c>
      <c r="B22" s="85">
        <v>0.7633366089448208</v>
      </c>
      <c r="C22" s="85">
        <v>1.8607409787017768</v>
      </c>
    </row>
    <row r="23" spans="1:3" ht="18" customHeight="1" x14ac:dyDescent="0.25">
      <c r="A23" s="83" t="s">
        <v>437</v>
      </c>
      <c r="B23" s="84">
        <v>2.9930326302776007</v>
      </c>
      <c r="C23" s="84">
        <v>0</v>
      </c>
    </row>
    <row r="24" spans="1:3" ht="18" customHeight="1" x14ac:dyDescent="0.25">
      <c r="A24" s="75" t="s">
        <v>438</v>
      </c>
      <c r="B24" s="85">
        <v>14.275433691921533</v>
      </c>
      <c r="C24" s="85">
        <v>0</v>
      </c>
    </row>
    <row r="25" spans="1:3" ht="18" customHeight="1" x14ac:dyDescent="0.25">
      <c r="A25" s="83" t="s">
        <v>442</v>
      </c>
      <c r="B25" s="84">
        <v>29.366482977867047</v>
      </c>
      <c r="C25" s="84">
        <v>21.441518109722772</v>
      </c>
    </row>
    <row r="26" spans="1:3" ht="18" customHeight="1" x14ac:dyDescent="0.25">
      <c r="A26" s="119" t="s">
        <v>440</v>
      </c>
      <c r="B26" s="120">
        <v>4.6506264630984591</v>
      </c>
      <c r="C26" s="120">
        <v>10.547565040611426</v>
      </c>
    </row>
    <row r="27" spans="1:3" ht="18" customHeight="1" x14ac:dyDescent="0.25">
      <c r="A27" s="83" t="s">
        <v>256</v>
      </c>
      <c r="B27" s="84">
        <v>41.667552013540487</v>
      </c>
      <c r="C27" s="84">
        <v>0</v>
      </c>
    </row>
    <row r="28" spans="1:3" ht="18" customHeight="1" x14ac:dyDescent="0.25">
      <c r="A28" s="119" t="s">
        <v>257</v>
      </c>
      <c r="B28" s="121">
        <v>5.9071062373982608</v>
      </c>
      <c r="C28" s="121">
        <v>-0.46827610015247267</v>
      </c>
    </row>
    <row r="29" spans="1:3" ht="18" customHeight="1" x14ac:dyDescent="0.25">
      <c r="A29" s="83" t="s">
        <v>444</v>
      </c>
      <c r="B29" s="122">
        <v>365.78566226908617</v>
      </c>
      <c r="C29" s="122">
        <v>79.253686289928169</v>
      </c>
    </row>
    <row r="30" spans="1:3" ht="18" customHeight="1" x14ac:dyDescent="0.25">
      <c r="A30" s="86"/>
      <c r="B30" s="87"/>
      <c r="C30" s="87"/>
    </row>
    <row r="31" spans="1:3" ht="18" customHeight="1" x14ac:dyDescent="0.25">
      <c r="A31" s="86" t="s">
        <v>439</v>
      </c>
      <c r="B31" s="87"/>
      <c r="C31" s="87"/>
    </row>
    <row r="32" spans="1:3" ht="18" customHeight="1" x14ac:dyDescent="0.25">
      <c r="A32" s="86" t="s">
        <v>445</v>
      </c>
      <c r="B32" s="117">
        <v>53.395006248637166</v>
      </c>
      <c r="C32" s="117">
        <v>41.543232132411468</v>
      </c>
    </row>
    <row r="33" spans="1:3" ht="18" customHeight="1" x14ac:dyDescent="0.25">
      <c r="A33" s="86" t="s">
        <v>446</v>
      </c>
      <c r="B33" s="118">
        <v>-116.59236255159568</v>
      </c>
      <c r="C33" s="118">
        <v>8.9141166655478943E-2</v>
      </c>
    </row>
    <row r="34" spans="1:3" ht="18" customHeight="1" x14ac:dyDescent="0.25">
      <c r="A34" s="123" t="s">
        <v>447</v>
      </c>
      <c r="B34" s="124">
        <v>-63.197356302958511</v>
      </c>
      <c r="C34" s="124">
        <v>41.632373299066948</v>
      </c>
    </row>
    <row r="35" spans="1:3" ht="18" customHeight="1" x14ac:dyDescent="0.25">
      <c r="A35" s="155"/>
      <c r="B35" s="156"/>
      <c r="C35" s="156"/>
    </row>
    <row r="36" spans="1:3" ht="18" customHeight="1" x14ac:dyDescent="0.25">
      <c r="A36" s="155" t="s">
        <v>448</v>
      </c>
      <c r="B36" s="157">
        <v>302.58830596612768</v>
      </c>
      <c r="C36" s="157">
        <v>120.88605958899512</v>
      </c>
    </row>
    <row r="37" spans="1:3" ht="18" customHeight="1" x14ac:dyDescent="0.25">
      <c r="A37" s="155"/>
      <c r="B37" s="156"/>
      <c r="C37" s="156"/>
    </row>
    <row r="38" spans="1:3" ht="18" customHeight="1" x14ac:dyDescent="0.25">
      <c r="A38" s="155" t="s">
        <v>466</v>
      </c>
      <c r="B38" s="158">
        <v>2082054</v>
      </c>
      <c r="C38" s="158">
        <v>104281</v>
      </c>
    </row>
    <row r="39" spans="1:3" x14ac:dyDescent="0.25">
      <c r="A39" s="159"/>
      <c r="B39" s="142"/>
      <c r="C39" s="142"/>
    </row>
    <row r="40" spans="1:3" x14ac:dyDescent="0.25">
      <c r="A40" s="160" t="s">
        <v>443</v>
      </c>
      <c r="B40" s="161"/>
      <c r="C40" s="161"/>
    </row>
    <row r="41" spans="1:3" ht="28.15" customHeight="1" x14ac:dyDescent="0.25">
      <c r="A41" s="173" t="s">
        <v>450</v>
      </c>
      <c r="B41" s="173"/>
      <c r="C41" s="173"/>
    </row>
    <row r="42" spans="1:3" ht="28.9" customHeight="1" x14ac:dyDescent="0.25">
      <c r="A42" s="173" t="s">
        <v>470</v>
      </c>
      <c r="B42" s="173"/>
      <c r="C42" s="173"/>
    </row>
    <row r="43" spans="1:3" x14ac:dyDescent="0.25">
      <c r="A43" s="159"/>
      <c r="B43" s="142"/>
      <c r="C43" s="142"/>
    </row>
    <row r="44" spans="1:3" x14ac:dyDescent="0.25">
      <c r="A44" s="159"/>
      <c r="B44" s="142"/>
      <c r="C44" s="142"/>
    </row>
    <row r="45" spans="1:3" ht="27.6" customHeight="1" x14ac:dyDescent="0.25">
      <c r="A45" s="173" t="s">
        <v>473</v>
      </c>
      <c r="B45" s="173"/>
      <c r="C45" s="173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3.28515625" style="2" bestFit="1" customWidth="1"/>
    <col min="16" max="16" width="14.28515625" style="2" bestFit="1" customWidth="1"/>
    <col min="17" max="27" width="13.28515625" style="2" bestFit="1" customWidth="1"/>
    <col min="28" max="28" width="14.28515625" style="2" bestFit="1" customWidth="1"/>
    <col min="29" max="39" width="13.28515625" style="2" bestFit="1" customWidth="1"/>
    <col min="40" max="40" width="14.28515625" style="2" bestFit="1" customWidth="1"/>
    <col min="41" max="41" width="1.7109375" style="2" customWidth="1"/>
    <col min="42" max="43" width="13.28515625" style="2" bestFit="1" customWidth="1"/>
    <col min="44" max="16384" width="8.85546875" style="2"/>
  </cols>
  <sheetData>
    <row r="1" spans="1:43" x14ac:dyDescent="0.2">
      <c r="AP1" s="95" t="e">
        <f>#REF!</f>
        <v>#REF!</v>
      </c>
    </row>
    <row r="2" spans="1:43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6">
        <f>SUMIF($E$3:$AN$3,$AP$1,$E4:$AN4)</f>
        <v>0</v>
      </c>
      <c r="AQ4" s="96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5"/>
  <sheetViews>
    <sheetView zoomScale="70" zoomScaleNormal="70" workbookViewId="0">
      <pane xSplit="1" ySplit="3" topLeftCell="B19" activePane="bottomRight" state="frozen"/>
      <selection activeCell="B10" sqref="B10"/>
      <selection pane="topRight" activeCell="B10" sqref="B10"/>
      <selection pane="bottomLeft" activeCell="B10" sqref="B10"/>
      <selection pane="bottomRight" activeCell="H41" sqref="H41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140625" bestFit="1" customWidth="1"/>
  </cols>
  <sheetData>
    <row r="1" spans="1:3" ht="23.45" customHeight="1" x14ac:dyDescent="0.25">
      <c r="A1" s="80"/>
      <c r="B1" s="81"/>
    </row>
    <row r="2" spans="1:3" ht="33" customHeight="1" x14ac:dyDescent="0.25">
      <c r="A2" s="174" t="s">
        <v>467</v>
      </c>
      <c r="B2" s="175"/>
      <c r="C2" s="176"/>
    </row>
    <row r="3" spans="1:3" ht="33" customHeight="1" x14ac:dyDescent="0.25">
      <c r="A3" s="50" t="s">
        <v>260</v>
      </c>
      <c r="B3" s="50" t="s">
        <v>258</v>
      </c>
      <c r="C3" s="50" t="s">
        <v>259</v>
      </c>
    </row>
    <row r="4" spans="1:3" ht="18" customHeight="1" x14ac:dyDescent="0.25">
      <c r="A4" s="75" t="s">
        <v>423</v>
      </c>
      <c r="B4" s="134">
        <v>0.63191935927259646</v>
      </c>
      <c r="C4" s="88">
        <v>0.40250191192694035</v>
      </c>
    </row>
    <row r="5" spans="1:3" ht="18" customHeight="1" x14ac:dyDescent="0.25">
      <c r="A5" s="83" t="s">
        <v>424</v>
      </c>
      <c r="B5" s="89">
        <v>1.0792196171138033</v>
      </c>
      <c r="C5" s="89">
        <v>0.17705284549473702</v>
      </c>
    </row>
    <row r="6" spans="1:3" ht="18" customHeight="1" x14ac:dyDescent="0.25">
      <c r="A6" s="75" t="s">
        <v>425</v>
      </c>
      <c r="B6" s="90">
        <v>36.87579545663656</v>
      </c>
      <c r="C6" s="91">
        <v>0</v>
      </c>
    </row>
    <row r="7" spans="1:3" ht="18" customHeight="1" x14ac:dyDescent="0.25">
      <c r="A7" s="83" t="s">
        <v>426</v>
      </c>
      <c r="B7" s="89">
        <v>10.520530083978594</v>
      </c>
      <c r="C7" s="89">
        <v>0</v>
      </c>
    </row>
    <row r="8" spans="1:3" ht="18" customHeight="1" x14ac:dyDescent="0.25">
      <c r="A8" s="75" t="s">
        <v>427</v>
      </c>
      <c r="B8" s="90">
        <v>2.534461678233106</v>
      </c>
      <c r="C8" s="91">
        <v>0</v>
      </c>
    </row>
    <row r="9" spans="1:3" ht="18" customHeight="1" x14ac:dyDescent="0.25">
      <c r="A9" s="83" t="s">
        <v>428</v>
      </c>
      <c r="B9" s="89">
        <v>5.4521247410800013</v>
      </c>
      <c r="C9" s="89">
        <v>3.153872626680712</v>
      </c>
    </row>
    <row r="10" spans="1:3" ht="18" customHeight="1" x14ac:dyDescent="0.25">
      <c r="A10" s="75" t="s">
        <v>429</v>
      </c>
      <c r="B10" s="90">
        <v>14.353179129768449</v>
      </c>
      <c r="C10" s="91">
        <v>19.481621363813566</v>
      </c>
    </row>
    <row r="11" spans="1:3" ht="18" customHeight="1" x14ac:dyDescent="0.25">
      <c r="A11" s="83" t="s">
        <v>430</v>
      </c>
      <c r="B11" s="89">
        <v>10.055672946907146</v>
      </c>
      <c r="C11" s="89">
        <v>4.5642673379838925</v>
      </c>
    </row>
    <row r="12" spans="1:3" ht="18" customHeight="1" x14ac:dyDescent="0.25">
      <c r="A12" s="75" t="s">
        <v>431</v>
      </c>
      <c r="B12" s="90">
        <v>3.7505262541684146</v>
      </c>
      <c r="C12" s="91">
        <v>4.3732774989838994</v>
      </c>
    </row>
    <row r="13" spans="1:3" ht="18" customHeight="1" x14ac:dyDescent="0.25">
      <c r="A13" s="83" t="s">
        <v>449</v>
      </c>
      <c r="B13" s="89">
        <v>2.4310741741660422</v>
      </c>
      <c r="C13" s="89">
        <v>0</v>
      </c>
    </row>
    <row r="14" spans="1:3" ht="18" customHeight="1" x14ac:dyDescent="0.25">
      <c r="A14" s="119" t="s">
        <v>432</v>
      </c>
      <c r="B14" s="90">
        <v>8.9056302589075447</v>
      </c>
      <c r="C14" s="90">
        <v>1.3775446047163631E-2</v>
      </c>
    </row>
    <row r="15" spans="1:3" ht="18" customHeight="1" x14ac:dyDescent="0.25">
      <c r="A15" s="83" t="s">
        <v>433</v>
      </c>
      <c r="B15" s="89">
        <v>3.4216196247959232</v>
      </c>
      <c r="C15" s="89">
        <v>0</v>
      </c>
    </row>
    <row r="16" spans="1:3" ht="18" customHeight="1" x14ac:dyDescent="0.25">
      <c r="A16" s="119" t="s">
        <v>434</v>
      </c>
      <c r="B16" s="90">
        <v>13.87173178455574</v>
      </c>
      <c r="C16" s="90">
        <v>7.3094963461873448</v>
      </c>
    </row>
    <row r="17" spans="1:3" ht="18" customHeight="1" x14ac:dyDescent="0.25">
      <c r="A17" s="83" t="s">
        <v>253</v>
      </c>
      <c r="B17" s="89">
        <v>41.304504741499464</v>
      </c>
      <c r="C17" s="89">
        <v>11.648274073275326</v>
      </c>
    </row>
    <row r="18" spans="1:3" ht="18" customHeight="1" x14ac:dyDescent="0.25">
      <c r="A18" s="119" t="s">
        <v>254</v>
      </c>
      <c r="B18" s="90">
        <v>22.747958638050072</v>
      </c>
      <c r="C18" s="90">
        <v>12.692382866480312</v>
      </c>
    </row>
    <row r="19" spans="1:3" ht="18" customHeight="1" x14ac:dyDescent="0.25">
      <c r="A19" s="83" t="s">
        <v>435</v>
      </c>
      <c r="B19" s="89">
        <v>4.7118702210240828</v>
      </c>
      <c r="C19" s="89">
        <v>1.5256910890103601</v>
      </c>
    </row>
    <row r="20" spans="1:3" ht="18" customHeight="1" x14ac:dyDescent="0.25">
      <c r="A20" s="119" t="s">
        <v>255</v>
      </c>
      <c r="B20" s="90">
        <v>108.86729277259535</v>
      </c>
      <c r="C20" s="90">
        <v>0</v>
      </c>
    </row>
    <row r="21" spans="1:3" ht="18" customHeight="1" x14ac:dyDescent="0.25">
      <c r="A21" s="83" t="s">
        <v>441</v>
      </c>
      <c r="B21" s="89">
        <v>2.3256662017483896</v>
      </c>
      <c r="C21" s="89">
        <v>0</v>
      </c>
    </row>
    <row r="22" spans="1:3" ht="18" customHeight="1" x14ac:dyDescent="0.25">
      <c r="A22" s="75" t="s">
        <v>436</v>
      </c>
      <c r="B22" s="90">
        <v>1.0255338386550634</v>
      </c>
      <c r="C22" s="91">
        <v>2.5405392380494201</v>
      </c>
    </row>
    <row r="23" spans="1:3" ht="18" customHeight="1" x14ac:dyDescent="0.25">
      <c r="A23" s="83" t="s">
        <v>437</v>
      </c>
      <c r="B23" s="89">
        <v>3.1901941671974914</v>
      </c>
      <c r="C23" s="89">
        <v>0</v>
      </c>
    </row>
    <row r="24" spans="1:3" ht="18" customHeight="1" x14ac:dyDescent="0.25">
      <c r="A24" s="75" t="s">
        <v>438</v>
      </c>
      <c r="B24" s="90">
        <v>18.952253674540543</v>
      </c>
      <c r="C24" s="91">
        <v>0</v>
      </c>
    </row>
    <row r="25" spans="1:3" ht="18" customHeight="1" x14ac:dyDescent="0.25">
      <c r="A25" s="83" t="s">
        <v>442</v>
      </c>
      <c r="B25" s="89">
        <v>40.970078168788241</v>
      </c>
      <c r="C25" s="89">
        <v>29.076418268233812</v>
      </c>
    </row>
    <row r="26" spans="1:3" ht="18" customHeight="1" x14ac:dyDescent="0.25">
      <c r="A26" s="119" t="s">
        <v>440</v>
      </c>
      <c r="B26" s="90">
        <v>6.0839222808890145</v>
      </c>
      <c r="C26" s="90">
        <v>15.067482576995497</v>
      </c>
    </row>
    <row r="27" spans="1:3" ht="18" customHeight="1" x14ac:dyDescent="0.25">
      <c r="A27" s="83" t="s">
        <v>256</v>
      </c>
      <c r="B27" s="89">
        <v>51.893216672515308</v>
      </c>
      <c r="C27" s="89">
        <v>0</v>
      </c>
    </row>
    <row r="28" spans="1:3" ht="18" customHeight="1" x14ac:dyDescent="0.25">
      <c r="A28" s="119" t="s">
        <v>257</v>
      </c>
      <c r="B28" s="125">
        <v>2.6878179813203937</v>
      </c>
      <c r="C28" s="125">
        <v>6.3286507021458369E-2</v>
      </c>
    </row>
    <row r="29" spans="1:3" ht="18" customHeight="1" x14ac:dyDescent="0.25">
      <c r="A29" s="83" t="s">
        <v>444</v>
      </c>
      <c r="B29" s="122">
        <v>418.64379446840729</v>
      </c>
      <c r="C29" s="122">
        <v>112.08993999618444</v>
      </c>
    </row>
    <row r="30" spans="1:3" ht="18" customHeight="1" x14ac:dyDescent="0.25">
      <c r="A30" s="155"/>
      <c r="B30" s="162"/>
      <c r="C30" s="162"/>
    </row>
    <row r="31" spans="1:3" ht="18" customHeight="1" x14ac:dyDescent="0.25">
      <c r="A31" s="155" t="s">
        <v>439</v>
      </c>
      <c r="B31" s="162"/>
      <c r="C31" s="162"/>
    </row>
    <row r="32" spans="1:3" ht="18" customHeight="1" x14ac:dyDescent="0.25">
      <c r="A32" s="155" t="s">
        <v>445</v>
      </c>
      <c r="B32" s="163">
        <v>74.218386450989811</v>
      </c>
      <c r="C32" s="163">
        <v>56.051555553712291</v>
      </c>
    </row>
    <row r="33" spans="1:3" ht="18" customHeight="1" x14ac:dyDescent="0.25">
      <c r="A33" s="155" t="s">
        <v>446</v>
      </c>
      <c r="B33" s="164">
        <v>-50.020417527255653</v>
      </c>
      <c r="C33" s="164">
        <v>-8.8190313456481886E-2</v>
      </c>
    </row>
    <row r="34" spans="1:3" ht="18" customHeight="1" x14ac:dyDescent="0.25">
      <c r="A34" s="123" t="s">
        <v>447</v>
      </c>
      <c r="B34" s="124">
        <v>24.197968923734148</v>
      </c>
      <c r="C34" s="124">
        <v>55.963365240255811</v>
      </c>
    </row>
    <row r="35" spans="1:3" ht="18" customHeight="1" x14ac:dyDescent="0.25">
      <c r="A35" s="155"/>
      <c r="B35" s="165"/>
      <c r="C35" s="165"/>
    </row>
    <row r="36" spans="1:3" ht="18" customHeight="1" x14ac:dyDescent="0.25">
      <c r="A36" s="155" t="s">
        <v>448</v>
      </c>
      <c r="B36" s="157">
        <v>442.84176339214144</v>
      </c>
      <c r="C36" s="157">
        <v>168.05330523644025</v>
      </c>
    </row>
    <row r="37" spans="1:3" ht="18" customHeight="1" x14ac:dyDescent="0.25">
      <c r="A37" s="155"/>
      <c r="B37" s="165"/>
      <c r="C37" s="165"/>
    </row>
    <row r="38" spans="1:3" ht="18" customHeight="1" x14ac:dyDescent="0.25">
      <c r="A38" s="155" t="s">
        <v>468</v>
      </c>
      <c r="B38" s="158">
        <v>12444481</v>
      </c>
      <c r="C38" s="158">
        <v>602795</v>
      </c>
    </row>
    <row r="39" spans="1:3" x14ac:dyDescent="0.25">
      <c r="A39" s="159"/>
      <c r="B39" s="142"/>
      <c r="C39" s="142"/>
    </row>
    <row r="40" spans="1:3" x14ac:dyDescent="0.25">
      <c r="A40" s="160" t="s">
        <v>261</v>
      </c>
      <c r="B40" s="161"/>
      <c r="C40" s="161"/>
    </row>
    <row r="41" spans="1:3" ht="28.15" customHeight="1" x14ac:dyDescent="0.25">
      <c r="A41" s="173" t="s">
        <v>451</v>
      </c>
      <c r="B41" s="173"/>
      <c r="C41" s="173"/>
    </row>
    <row r="42" spans="1:3" ht="28.9" customHeight="1" x14ac:dyDescent="0.25">
      <c r="A42" s="173" t="s">
        <v>470</v>
      </c>
      <c r="B42" s="173"/>
      <c r="C42" s="173"/>
    </row>
    <row r="43" spans="1:3" x14ac:dyDescent="0.25">
      <c r="A43" s="159"/>
      <c r="B43" s="142"/>
      <c r="C43" s="142"/>
    </row>
    <row r="44" spans="1:3" x14ac:dyDescent="0.25">
      <c r="A44" s="159"/>
      <c r="B44" s="142"/>
      <c r="C44" s="142"/>
    </row>
    <row r="45" spans="1:3" ht="27.6" customHeight="1" x14ac:dyDescent="0.25">
      <c r="A45" s="173" t="s">
        <v>473</v>
      </c>
      <c r="B45" s="173"/>
      <c r="C45" s="173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U110"/>
  <sheetViews>
    <sheetView zoomScale="70" zoomScaleNormal="70" zoomScaleSheetLayoutView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sqref="A1:B1"/>
    </sheetView>
  </sheetViews>
  <sheetFormatPr defaultColWidth="8.85546875" defaultRowHeight="15" x14ac:dyDescent="0.25"/>
  <cols>
    <col min="1" max="1" width="21.7109375" customWidth="1"/>
    <col min="2" max="7" width="14.7109375" customWidth="1"/>
    <col min="8" max="8" width="15.85546875" customWidth="1"/>
    <col min="9" max="20" width="14.7109375" customWidth="1"/>
    <col min="21" max="21" width="13.7109375" style="15" bestFit="1" customWidth="1"/>
    <col min="22" max="22" width="17" style="15" customWidth="1"/>
    <col min="23" max="16384" width="8.85546875" style="15"/>
  </cols>
  <sheetData>
    <row r="1" spans="1:21" ht="31.5" x14ac:dyDescent="0.25">
      <c r="A1" s="178"/>
      <c r="B1" s="179"/>
    </row>
    <row r="2" spans="1:21" s="115" customFormat="1" ht="24" customHeight="1" x14ac:dyDescent="0.35">
      <c r="A2" s="177" t="s">
        <v>471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1" s="70" customFormat="1" ht="76.900000000000006" customHeight="1" x14ac:dyDescent="0.25">
      <c r="A3" s="104" t="s">
        <v>374</v>
      </c>
      <c r="B3" s="104" t="s">
        <v>375</v>
      </c>
      <c r="C3" s="104" t="s">
        <v>376</v>
      </c>
      <c r="D3" s="104" t="s">
        <v>377</v>
      </c>
      <c r="E3" s="104" t="s">
        <v>378</v>
      </c>
      <c r="F3" s="104" t="s">
        <v>379</v>
      </c>
      <c r="G3" s="104" t="s">
        <v>452</v>
      </c>
      <c r="H3" s="104" t="s">
        <v>380</v>
      </c>
      <c r="I3" s="104" t="s">
        <v>381</v>
      </c>
      <c r="J3" s="104" t="s">
        <v>382</v>
      </c>
      <c r="K3" s="104" t="s">
        <v>262</v>
      </c>
      <c r="L3" s="104" t="s">
        <v>263</v>
      </c>
      <c r="M3" s="104" t="s">
        <v>264</v>
      </c>
      <c r="N3" s="104" t="s">
        <v>265</v>
      </c>
      <c r="O3" s="104" t="s">
        <v>266</v>
      </c>
      <c r="P3" s="104" t="s">
        <v>383</v>
      </c>
      <c r="Q3" s="104" t="s">
        <v>384</v>
      </c>
      <c r="R3" s="104" t="s">
        <v>453</v>
      </c>
      <c r="S3" s="104" t="s">
        <v>385</v>
      </c>
      <c r="T3" s="104" t="s">
        <v>65</v>
      </c>
    </row>
    <row r="4" spans="1:21" s="74" customFormat="1" ht="18" customHeight="1" x14ac:dyDescent="0.3">
      <c r="A4" s="112" t="s">
        <v>267</v>
      </c>
      <c r="B4" s="105">
        <v>2087</v>
      </c>
      <c r="C4" s="105">
        <v>22</v>
      </c>
      <c r="D4" s="105">
        <v>4738</v>
      </c>
      <c r="E4" s="105">
        <v>8829</v>
      </c>
      <c r="F4" s="105">
        <v>2827</v>
      </c>
      <c r="G4" s="105">
        <v>64</v>
      </c>
      <c r="H4" s="105">
        <v>383</v>
      </c>
      <c r="I4" s="105">
        <v>4588</v>
      </c>
      <c r="J4" s="105">
        <v>7651</v>
      </c>
      <c r="K4" s="105">
        <v>2741</v>
      </c>
      <c r="L4" s="105">
        <v>133</v>
      </c>
      <c r="M4" s="105">
        <v>808</v>
      </c>
      <c r="N4" s="105">
        <v>534</v>
      </c>
      <c r="O4" s="105">
        <v>18</v>
      </c>
      <c r="P4" s="105"/>
      <c r="Q4" s="105">
        <v>236</v>
      </c>
      <c r="R4" s="105"/>
      <c r="S4" s="106">
        <v>35659</v>
      </c>
      <c r="T4" s="106">
        <v>1939</v>
      </c>
      <c r="U4" s="73"/>
    </row>
    <row r="5" spans="1:21" s="74" customFormat="1" ht="18" customHeight="1" x14ac:dyDescent="0.3">
      <c r="A5" s="113" t="s">
        <v>268</v>
      </c>
      <c r="B5" s="107">
        <v>459</v>
      </c>
      <c r="C5" s="107">
        <v>4</v>
      </c>
      <c r="D5" s="107">
        <v>911</v>
      </c>
      <c r="E5" s="107">
        <v>1632</v>
      </c>
      <c r="F5" s="107">
        <v>682</v>
      </c>
      <c r="G5" s="107">
        <v>22</v>
      </c>
      <c r="H5" s="107">
        <v>80</v>
      </c>
      <c r="I5" s="107">
        <v>1060</v>
      </c>
      <c r="J5" s="107">
        <v>1429</v>
      </c>
      <c r="K5" s="107">
        <v>627</v>
      </c>
      <c r="L5" s="107">
        <v>31</v>
      </c>
      <c r="M5" s="107">
        <v>222</v>
      </c>
      <c r="N5" s="107">
        <v>140</v>
      </c>
      <c r="O5" s="107"/>
      <c r="P5" s="107"/>
      <c r="Q5" s="107">
        <v>8</v>
      </c>
      <c r="R5" s="107"/>
      <c r="S5" s="108">
        <v>7307</v>
      </c>
      <c r="T5" s="108">
        <v>472</v>
      </c>
      <c r="U5" s="73"/>
    </row>
    <row r="6" spans="1:21" s="74" customFormat="1" ht="18" customHeight="1" x14ac:dyDescent="0.3">
      <c r="A6" s="112" t="s">
        <v>269</v>
      </c>
      <c r="B6" s="105">
        <v>211</v>
      </c>
      <c r="C6" s="105"/>
      <c r="D6" s="105">
        <v>384</v>
      </c>
      <c r="E6" s="105">
        <v>465</v>
      </c>
      <c r="F6" s="105">
        <v>163</v>
      </c>
      <c r="G6" s="105">
        <v>15</v>
      </c>
      <c r="H6" s="105">
        <v>29</v>
      </c>
      <c r="I6" s="105">
        <v>349</v>
      </c>
      <c r="J6" s="105">
        <v>572</v>
      </c>
      <c r="K6" s="105">
        <v>179</v>
      </c>
      <c r="L6" s="105">
        <v>23</v>
      </c>
      <c r="M6" s="105">
        <v>116</v>
      </c>
      <c r="N6" s="105">
        <v>44</v>
      </c>
      <c r="O6" s="105">
        <v>1</v>
      </c>
      <c r="P6" s="105"/>
      <c r="Q6" s="105">
        <v>4</v>
      </c>
      <c r="R6" s="105"/>
      <c r="S6" s="106">
        <v>2555</v>
      </c>
      <c r="T6" s="106">
        <v>142</v>
      </c>
      <c r="U6" s="73"/>
    </row>
    <row r="7" spans="1:21" s="74" customFormat="1" ht="18" customHeight="1" x14ac:dyDescent="0.3">
      <c r="A7" s="113" t="s">
        <v>270</v>
      </c>
      <c r="B7" s="107">
        <v>573</v>
      </c>
      <c r="C7" s="107">
        <v>7</v>
      </c>
      <c r="D7" s="107">
        <v>1332</v>
      </c>
      <c r="E7" s="107">
        <v>1824</v>
      </c>
      <c r="F7" s="107">
        <v>610</v>
      </c>
      <c r="G7" s="107">
        <v>7</v>
      </c>
      <c r="H7" s="107">
        <v>86</v>
      </c>
      <c r="I7" s="107">
        <v>1123</v>
      </c>
      <c r="J7" s="107">
        <v>1271</v>
      </c>
      <c r="K7" s="107">
        <v>397</v>
      </c>
      <c r="L7" s="107">
        <v>26</v>
      </c>
      <c r="M7" s="107">
        <v>322</v>
      </c>
      <c r="N7" s="107">
        <v>139</v>
      </c>
      <c r="O7" s="107"/>
      <c r="P7" s="107"/>
      <c r="Q7" s="107">
        <v>4</v>
      </c>
      <c r="R7" s="107"/>
      <c r="S7" s="108">
        <v>7721</v>
      </c>
      <c r="T7" s="108">
        <v>221</v>
      </c>
      <c r="U7" s="73"/>
    </row>
    <row r="8" spans="1:21" s="74" customFormat="1" ht="18" customHeight="1" x14ac:dyDescent="0.3">
      <c r="A8" s="112" t="s">
        <v>271</v>
      </c>
      <c r="B8" s="105">
        <v>630</v>
      </c>
      <c r="C8" s="105">
        <v>5</v>
      </c>
      <c r="D8" s="105">
        <v>923</v>
      </c>
      <c r="E8" s="105">
        <v>929</v>
      </c>
      <c r="F8" s="105">
        <v>411</v>
      </c>
      <c r="G8" s="105">
        <v>33</v>
      </c>
      <c r="H8" s="105">
        <v>67</v>
      </c>
      <c r="I8" s="105">
        <v>751</v>
      </c>
      <c r="J8" s="105">
        <v>1060</v>
      </c>
      <c r="K8" s="105">
        <v>443</v>
      </c>
      <c r="L8" s="105">
        <v>57</v>
      </c>
      <c r="M8" s="105">
        <v>254</v>
      </c>
      <c r="N8" s="105">
        <v>105</v>
      </c>
      <c r="O8" s="105">
        <v>2</v>
      </c>
      <c r="P8" s="105"/>
      <c r="Q8" s="105">
        <v>12</v>
      </c>
      <c r="R8" s="105"/>
      <c r="S8" s="106">
        <v>5682</v>
      </c>
      <c r="T8" s="106">
        <v>364</v>
      </c>
      <c r="U8" s="73"/>
    </row>
    <row r="9" spans="1:21" s="74" customFormat="1" ht="18" customHeight="1" x14ac:dyDescent="0.3">
      <c r="A9" s="113" t="s">
        <v>272</v>
      </c>
      <c r="B9" s="107">
        <v>367</v>
      </c>
      <c r="C9" s="107">
        <v>2</v>
      </c>
      <c r="D9" s="107">
        <v>469</v>
      </c>
      <c r="E9" s="107">
        <v>561</v>
      </c>
      <c r="F9" s="107">
        <v>196</v>
      </c>
      <c r="G9" s="107">
        <v>9</v>
      </c>
      <c r="H9" s="107">
        <v>31</v>
      </c>
      <c r="I9" s="107">
        <v>213</v>
      </c>
      <c r="J9" s="107">
        <v>711</v>
      </c>
      <c r="K9" s="107">
        <v>266</v>
      </c>
      <c r="L9" s="107">
        <v>24</v>
      </c>
      <c r="M9" s="107">
        <v>121</v>
      </c>
      <c r="N9" s="107">
        <v>62</v>
      </c>
      <c r="O9" s="107"/>
      <c r="P9" s="107"/>
      <c r="Q9" s="107">
        <v>2</v>
      </c>
      <c r="R9" s="107"/>
      <c r="S9" s="108">
        <v>3034</v>
      </c>
      <c r="T9" s="108">
        <v>242</v>
      </c>
      <c r="U9" s="73"/>
    </row>
    <row r="10" spans="1:21" s="74" customFormat="1" ht="18" customHeight="1" x14ac:dyDescent="0.3">
      <c r="A10" s="112" t="s">
        <v>273</v>
      </c>
      <c r="B10" s="105">
        <v>962</v>
      </c>
      <c r="C10" s="105">
        <v>8</v>
      </c>
      <c r="D10" s="105">
        <v>2208</v>
      </c>
      <c r="E10" s="105">
        <v>2715</v>
      </c>
      <c r="F10" s="105">
        <v>1076</v>
      </c>
      <c r="G10" s="105">
        <v>40</v>
      </c>
      <c r="H10" s="105">
        <v>88</v>
      </c>
      <c r="I10" s="105">
        <v>1323</v>
      </c>
      <c r="J10" s="105">
        <v>2285</v>
      </c>
      <c r="K10" s="105">
        <v>655</v>
      </c>
      <c r="L10" s="105">
        <v>53</v>
      </c>
      <c r="M10" s="105">
        <v>340</v>
      </c>
      <c r="N10" s="105">
        <v>155</v>
      </c>
      <c r="O10" s="105">
        <v>9</v>
      </c>
      <c r="P10" s="105"/>
      <c r="Q10" s="105">
        <v>7</v>
      </c>
      <c r="R10" s="105"/>
      <c r="S10" s="106">
        <v>11924</v>
      </c>
      <c r="T10" s="106">
        <v>541</v>
      </c>
      <c r="U10" s="73"/>
    </row>
    <row r="11" spans="1:21" s="74" customFormat="1" ht="18" customHeight="1" x14ac:dyDescent="0.3">
      <c r="A11" s="113" t="s">
        <v>274</v>
      </c>
      <c r="B11" s="107">
        <v>644</v>
      </c>
      <c r="C11" s="107">
        <v>9</v>
      </c>
      <c r="D11" s="107">
        <v>1209</v>
      </c>
      <c r="E11" s="107">
        <v>1147</v>
      </c>
      <c r="F11" s="107">
        <v>391</v>
      </c>
      <c r="G11" s="107">
        <v>9</v>
      </c>
      <c r="H11" s="107">
        <v>41</v>
      </c>
      <c r="I11" s="107">
        <v>760</v>
      </c>
      <c r="J11" s="107">
        <v>886</v>
      </c>
      <c r="K11" s="107">
        <v>263</v>
      </c>
      <c r="L11" s="107">
        <v>49</v>
      </c>
      <c r="M11" s="107">
        <v>265</v>
      </c>
      <c r="N11" s="107">
        <v>124</v>
      </c>
      <c r="O11" s="107">
        <v>1</v>
      </c>
      <c r="P11" s="107"/>
      <c r="Q11" s="107">
        <v>4</v>
      </c>
      <c r="R11" s="107"/>
      <c r="S11" s="108">
        <v>5802</v>
      </c>
      <c r="T11" s="108">
        <v>181</v>
      </c>
      <c r="U11" s="73"/>
    </row>
    <row r="12" spans="1:21" s="74" customFormat="1" ht="18" customHeight="1" x14ac:dyDescent="0.3">
      <c r="A12" s="112" t="s">
        <v>275</v>
      </c>
      <c r="B12" s="105">
        <v>806</v>
      </c>
      <c r="C12" s="105">
        <v>5</v>
      </c>
      <c r="D12" s="105">
        <v>1732</v>
      </c>
      <c r="E12" s="105">
        <v>2217</v>
      </c>
      <c r="F12" s="105">
        <v>807</v>
      </c>
      <c r="G12" s="105">
        <v>5</v>
      </c>
      <c r="H12" s="105">
        <v>89</v>
      </c>
      <c r="I12" s="105">
        <v>1239</v>
      </c>
      <c r="J12" s="105">
        <v>1693</v>
      </c>
      <c r="K12" s="105">
        <v>583</v>
      </c>
      <c r="L12" s="105">
        <v>54</v>
      </c>
      <c r="M12" s="105">
        <v>284</v>
      </c>
      <c r="N12" s="105">
        <v>145</v>
      </c>
      <c r="O12" s="105"/>
      <c r="P12" s="105"/>
      <c r="Q12" s="105">
        <v>4</v>
      </c>
      <c r="R12" s="105"/>
      <c r="S12" s="106">
        <v>9663</v>
      </c>
      <c r="T12" s="106">
        <v>411</v>
      </c>
      <c r="U12" s="73"/>
    </row>
    <row r="13" spans="1:21" s="74" customFormat="1" ht="18" customHeight="1" x14ac:dyDescent="0.3">
      <c r="A13" s="113" t="s">
        <v>276</v>
      </c>
      <c r="B13" s="107">
        <v>1219</v>
      </c>
      <c r="C13" s="107">
        <v>20</v>
      </c>
      <c r="D13" s="107">
        <v>3247</v>
      </c>
      <c r="E13" s="107">
        <v>5535</v>
      </c>
      <c r="F13" s="107">
        <v>2370</v>
      </c>
      <c r="G13" s="107">
        <v>67</v>
      </c>
      <c r="H13" s="107">
        <v>206</v>
      </c>
      <c r="I13" s="107">
        <v>4015</v>
      </c>
      <c r="J13" s="107">
        <v>4413</v>
      </c>
      <c r="K13" s="107">
        <v>1479</v>
      </c>
      <c r="L13" s="107">
        <v>82</v>
      </c>
      <c r="M13" s="107">
        <v>482</v>
      </c>
      <c r="N13" s="107">
        <v>285</v>
      </c>
      <c r="O13" s="107">
        <v>5</v>
      </c>
      <c r="P13" s="107"/>
      <c r="Q13" s="107">
        <v>58</v>
      </c>
      <c r="R13" s="107"/>
      <c r="S13" s="108">
        <v>23483</v>
      </c>
      <c r="T13" s="108">
        <v>1083</v>
      </c>
      <c r="U13" s="73"/>
    </row>
    <row r="14" spans="1:21" s="74" customFormat="1" ht="18" customHeight="1" x14ac:dyDescent="0.3">
      <c r="A14" s="112" t="s">
        <v>277</v>
      </c>
      <c r="B14" s="105">
        <v>3344</v>
      </c>
      <c r="C14" s="105">
        <v>39</v>
      </c>
      <c r="D14" s="105">
        <v>7636</v>
      </c>
      <c r="E14" s="105">
        <v>7501</v>
      </c>
      <c r="F14" s="105">
        <v>2959</v>
      </c>
      <c r="G14" s="105">
        <v>212</v>
      </c>
      <c r="H14" s="105">
        <v>488</v>
      </c>
      <c r="I14" s="105">
        <v>5970</v>
      </c>
      <c r="J14" s="105">
        <v>9058</v>
      </c>
      <c r="K14" s="105">
        <v>3901</v>
      </c>
      <c r="L14" s="105">
        <v>249</v>
      </c>
      <c r="M14" s="105">
        <v>1155</v>
      </c>
      <c r="N14" s="105">
        <v>652</v>
      </c>
      <c r="O14" s="105">
        <v>24</v>
      </c>
      <c r="P14" s="105">
        <v>6</v>
      </c>
      <c r="Q14" s="105">
        <v>627</v>
      </c>
      <c r="R14" s="105"/>
      <c r="S14" s="106">
        <v>43821</v>
      </c>
      <c r="T14" s="106">
        <v>2615</v>
      </c>
      <c r="U14" s="73"/>
    </row>
    <row r="15" spans="1:21" s="74" customFormat="1" ht="18" customHeight="1" x14ac:dyDescent="0.3">
      <c r="A15" s="113" t="s">
        <v>278</v>
      </c>
      <c r="B15" s="107">
        <v>1263</v>
      </c>
      <c r="C15" s="107">
        <v>13</v>
      </c>
      <c r="D15" s="107">
        <v>2825</v>
      </c>
      <c r="E15" s="107">
        <v>4732</v>
      </c>
      <c r="F15" s="107">
        <v>1627</v>
      </c>
      <c r="G15" s="107">
        <v>124</v>
      </c>
      <c r="H15" s="107">
        <v>226</v>
      </c>
      <c r="I15" s="107">
        <v>3245</v>
      </c>
      <c r="J15" s="107">
        <v>4043</v>
      </c>
      <c r="K15" s="107">
        <v>1459</v>
      </c>
      <c r="L15" s="107">
        <v>120</v>
      </c>
      <c r="M15" s="107">
        <v>606</v>
      </c>
      <c r="N15" s="107">
        <v>337</v>
      </c>
      <c r="O15" s="107"/>
      <c r="P15" s="107"/>
      <c r="Q15" s="107">
        <v>75</v>
      </c>
      <c r="R15" s="107"/>
      <c r="S15" s="108">
        <v>20695</v>
      </c>
      <c r="T15" s="108">
        <v>1101</v>
      </c>
      <c r="U15" s="73"/>
    </row>
    <row r="16" spans="1:21" s="74" customFormat="1" ht="18" customHeight="1" x14ac:dyDescent="0.3">
      <c r="A16" s="112" t="s">
        <v>279</v>
      </c>
      <c r="B16" s="105">
        <v>1688</v>
      </c>
      <c r="C16" s="105">
        <v>20</v>
      </c>
      <c r="D16" s="105">
        <v>4059</v>
      </c>
      <c r="E16" s="105">
        <v>8208</v>
      </c>
      <c r="F16" s="105">
        <v>2877</v>
      </c>
      <c r="G16" s="105">
        <v>55</v>
      </c>
      <c r="H16" s="105">
        <v>356</v>
      </c>
      <c r="I16" s="105">
        <v>5847</v>
      </c>
      <c r="J16" s="105">
        <v>8718</v>
      </c>
      <c r="K16" s="105">
        <v>3537</v>
      </c>
      <c r="L16" s="105">
        <v>117</v>
      </c>
      <c r="M16" s="105">
        <v>666</v>
      </c>
      <c r="N16" s="105">
        <v>389</v>
      </c>
      <c r="O16" s="105">
        <v>9</v>
      </c>
      <c r="P16" s="105"/>
      <c r="Q16" s="105">
        <v>378</v>
      </c>
      <c r="R16" s="105"/>
      <c r="S16" s="106">
        <v>36924</v>
      </c>
      <c r="T16" s="106">
        <v>2575</v>
      </c>
      <c r="U16" s="73"/>
    </row>
    <row r="17" spans="1:21" s="74" customFormat="1" ht="18" customHeight="1" x14ac:dyDescent="0.3">
      <c r="A17" s="113" t="s">
        <v>280</v>
      </c>
      <c r="B17" s="107">
        <v>1235</v>
      </c>
      <c r="C17" s="107">
        <v>12</v>
      </c>
      <c r="D17" s="107">
        <v>2737</v>
      </c>
      <c r="E17" s="107">
        <v>4923</v>
      </c>
      <c r="F17" s="107">
        <v>1971</v>
      </c>
      <c r="G17" s="107">
        <v>67</v>
      </c>
      <c r="H17" s="107">
        <v>239</v>
      </c>
      <c r="I17" s="107">
        <v>3088</v>
      </c>
      <c r="J17" s="107">
        <v>3603</v>
      </c>
      <c r="K17" s="107">
        <v>1467</v>
      </c>
      <c r="L17" s="107">
        <v>129</v>
      </c>
      <c r="M17" s="107">
        <v>829</v>
      </c>
      <c r="N17" s="107">
        <v>394</v>
      </c>
      <c r="O17" s="107">
        <v>9</v>
      </c>
      <c r="P17" s="107"/>
      <c r="Q17" s="107">
        <v>76</v>
      </c>
      <c r="R17" s="107"/>
      <c r="S17" s="108">
        <v>20779</v>
      </c>
      <c r="T17" s="108">
        <v>935</v>
      </c>
      <c r="U17" s="73"/>
    </row>
    <row r="18" spans="1:21" s="74" customFormat="1" ht="18" customHeight="1" x14ac:dyDescent="0.3">
      <c r="A18" s="112" t="s">
        <v>281</v>
      </c>
      <c r="B18" s="105">
        <v>66</v>
      </c>
      <c r="C18" s="105">
        <v>2</v>
      </c>
      <c r="D18" s="105">
        <v>169</v>
      </c>
      <c r="E18" s="105">
        <v>250</v>
      </c>
      <c r="F18" s="105">
        <v>90</v>
      </c>
      <c r="G18" s="105">
        <v>1</v>
      </c>
      <c r="H18" s="105">
        <v>18</v>
      </c>
      <c r="I18" s="105">
        <v>247</v>
      </c>
      <c r="J18" s="105">
        <v>213</v>
      </c>
      <c r="K18" s="105">
        <v>112</v>
      </c>
      <c r="L18" s="105">
        <v>6</v>
      </c>
      <c r="M18" s="105">
        <v>31</v>
      </c>
      <c r="N18" s="105">
        <v>11</v>
      </c>
      <c r="O18" s="105"/>
      <c r="P18" s="105"/>
      <c r="Q18" s="105">
        <v>3</v>
      </c>
      <c r="R18" s="105"/>
      <c r="S18" s="106">
        <v>1219</v>
      </c>
      <c r="T18" s="106">
        <v>60</v>
      </c>
      <c r="U18" s="73"/>
    </row>
    <row r="19" spans="1:21" s="74" customFormat="1" ht="18" customHeight="1" x14ac:dyDescent="0.3">
      <c r="A19" s="113" t="s">
        <v>282</v>
      </c>
      <c r="B19" s="107">
        <v>816</v>
      </c>
      <c r="C19" s="107">
        <v>3</v>
      </c>
      <c r="D19" s="107">
        <v>1715</v>
      </c>
      <c r="E19" s="107">
        <v>2066</v>
      </c>
      <c r="F19" s="107">
        <v>893</v>
      </c>
      <c r="G19" s="107">
        <v>67</v>
      </c>
      <c r="H19" s="107">
        <v>111</v>
      </c>
      <c r="I19" s="107">
        <v>2423</v>
      </c>
      <c r="J19" s="107">
        <v>2092</v>
      </c>
      <c r="K19" s="107">
        <v>719</v>
      </c>
      <c r="L19" s="107">
        <v>87</v>
      </c>
      <c r="M19" s="107">
        <v>328</v>
      </c>
      <c r="N19" s="107">
        <v>201</v>
      </c>
      <c r="O19" s="107">
        <v>5</v>
      </c>
      <c r="P19" s="107"/>
      <c r="Q19" s="107">
        <v>13</v>
      </c>
      <c r="R19" s="107"/>
      <c r="S19" s="108">
        <v>11539</v>
      </c>
      <c r="T19" s="108">
        <v>609</v>
      </c>
      <c r="U19" s="73"/>
    </row>
    <row r="20" spans="1:21" s="74" customFormat="1" ht="18" customHeight="1" x14ac:dyDescent="0.3">
      <c r="A20" s="112" t="s">
        <v>283</v>
      </c>
      <c r="B20" s="105">
        <v>531</v>
      </c>
      <c r="C20" s="105">
        <v>8</v>
      </c>
      <c r="D20" s="105">
        <v>874</v>
      </c>
      <c r="E20" s="105">
        <v>1327</v>
      </c>
      <c r="F20" s="105">
        <v>496</v>
      </c>
      <c r="G20" s="105">
        <v>5</v>
      </c>
      <c r="H20" s="105">
        <v>74</v>
      </c>
      <c r="I20" s="105">
        <v>765</v>
      </c>
      <c r="J20" s="105">
        <v>919</v>
      </c>
      <c r="K20" s="105">
        <v>299</v>
      </c>
      <c r="L20" s="105">
        <v>36</v>
      </c>
      <c r="M20" s="105">
        <v>199</v>
      </c>
      <c r="N20" s="105">
        <v>120</v>
      </c>
      <c r="O20" s="105">
        <v>4</v>
      </c>
      <c r="P20" s="105"/>
      <c r="Q20" s="105">
        <v>2</v>
      </c>
      <c r="R20" s="105"/>
      <c r="S20" s="106">
        <v>5659</v>
      </c>
      <c r="T20" s="106">
        <v>205</v>
      </c>
      <c r="U20" s="73"/>
    </row>
    <row r="21" spans="1:21" s="74" customFormat="1" ht="18" customHeight="1" x14ac:dyDescent="0.3">
      <c r="A21" s="113" t="s">
        <v>284</v>
      </c>
      <c r="B21" s="107">
        <v>1912</v>
      </c>
      <c r="C21" s="107">
        <v>26</v>
      </c>
      <c r="D21" s="107">
        <v>4319</v>
      </c>
      <c r="E21" s="107">
        <v>6412</v>
      </c>
      <c r="F21" s="107">
        <v>2223</v>
      </c>
      <c r="G21" s="107">
        <v>204</v>
      </c>
      <c r="H21" s="107">
        <v>447</v>
      </c>
      <c r="I21" s="107">
        <v>3239</v>
      </c>
      <c r="J21" s="107">
        <v>7186</v>
      </c>
      <c r="K21" s="107">
        <v>3043</v>
      </c>
      <c r="L21" s="107">
        <v>153</v>
      </c>
      <c r="M21" s="107">
        <v>837</v>
      </c>
      <c r="N21" s="107">
        <v>488</v>
      </c>
      <c r="O21" s="107">
        <v>10</v>
      </c>
      <c r="P21" s="107"/>
      <c r="Q21" s="107">
        <v>214</v>
      </c>
      <c r="R21" s="107"/>
      <c r="S21" s="108">
        <v>30713</v>
      </c>
      <c r="T21" s="108">
        <v>2007</v>
      </c>
      <c r="U21" s="73"/>
    </row>
    <row r="22" spans="1:21" s="74" customFormat="1" ht="18" customHeight="1" x14ac:dyDescent="0.3">
      <c r="A22" s="112" t="s">
        <v>285</v>
      </c>
      <c r="B22" s="105">
        <v>632</v>
      </c>
      <c r="C22" s="105">
        <v>6</v>
      </c>
      <c r="D22" s="105">
        <v>1128</v>
      </c>
      <c r="E22" s="105">
        <v>1701</v>
      </c>
      <c r="F22" s="105">
        <v>506</v>
      </c>
      <c r="G22" s="105">
        <v>80</v>
      </c>
      <c r="H22" s="105">
        <v>90</v>
      </c>
      <c r="I22" s="105">
        <v>1169</v>
      </c>
      <c r="J22" s="105">
        <v>2464</v>
      </c>
      <c r="K22" s="105">
        <v>919</v>
      </c>
      <c r="L22" s="105">
        <v>46</v>
      </c>
      <c r="M22" s="105">
        <v>261</v>
      </c>
      <c r="N22" s="105">
        <v>182</v>
      </c>
      <c r="O22" s="105"/>
      <c r="P22" s="105"/>
      <c r="Q22" s="105">
        <v>71</v>
      </c>
      <c r="R22" s="105"/>
      <c r="S22" s="106">
        <v>9255</v>
      </c>
      <c r="T22" s="106">
        <v>742</v>
      </c>
      <c r="U22" s="73"/>
    </row>
    <row r="23" spans="1:21" s="74" customFormat="1" ht="18" customHeight="1" x14ac:dyDescent="0.3">
      <c r="A23" s="113" t="s">
        <v>286</v>
      </c>
      <c r="B23" s="107">
        <v>575</v>
      </c>
      <c r="C23" s="107">
        <v>5</v>
      </c>
      <c r="D23" s="107">
        <v>1070</v>
      </c>
      <c r="E23" s="107">
        <v>1265</v>
      </c>
      <c r="F23" s="107">
        <v>523</v>
      </c>
      <c r="G23" s="107">
        <v>31</v>
      </c>
      <c r="H23" s="107">
        <v>83</v>
      </c>
      <c r="I23" s="107">
        <v>1264</v>
      </c>
      <c r="J23" s="107">
        <v>1370</v>
      </c>
      <c r="K23" s="107">
        <v>387</v>
      </c>
      <c r="L23" s="107">
        <v>53</v>
      </c>
      <c r="M23" s="107">
        <v>271</v>
      </c>
      <c r="N23" s="107">
        <v>128</v>
      </c>
      <c r="O23" s="107">
        <v>2</v>
      </c>
      <c r="P23" s="107"/>
      <c r="Q23" s="107">
        <v>8</v>
      </c>
      <c r="R23" s="107"/>
      <c r="S23" s="108">
        <v>7035</v>
      </c>
      <c r="T23" s="108">
        <v>280</v>
      </c>
      <c r="U23" s="73"/>
    </row>
    <row r="24" spans="1:21" s="74" customFormat="1" ht="18" customHeight="1" x14ac:dyDescent="0.3">
      <c r="A24" s="112" t="s">
        <v>287</v>
      </c>
      <c r="B24" s="105">
        <v>335</v>
      </c>
      <c r="C24" s="105">
        <v>4</v>
      </c>
      <c r="D24" s="105">
        <v>608</v>
      </c>
      <c r="E24" s="105">
        <v>750</v>
      </c>
      <c r="F24" s="105">
        <v>270</v>
      </c>
      <c r="G24" s="105">
        <v>1</v>
      </c>
      <c r="H24" s="105">
        <v>31</v>
      </c>
      <c r="I24" s="105">
        <v>567</v>
      </c>
      <c r="J24" s="105">
        <v>616</v>
      </c>
      <c r="K24" s="105">
        <v>200</v>
      </c>
      <c r="L24" s="105">
        <v>20</v>
      </c>
      <c r="M24" s="105">
        <v>96</v>
      </c>
      <c r="N24" s="105">
        <v>47</v>
      </c>
      <c r="O24" s="105"/>
      <c r="P24" s="105"/>
      <c r="Q24" s="105">
        <v>2</v>
      </c>
      <c r="R24" s="105"/>
      <c r="S24" s="106">
        <v>3547</v>
      </c>
      <c r="T24" s="106">
        <v>161</v>
      </c>
      <c r="U24" s="73"/>
    </row>
    <row r="25" spans="1:21" s="74" customFormat="1" ht="18" customHeight="1" x14ac:dyDescent="0.3">
      <c r="A25" s="113" t="s">
        <v>288</v>
      </c>
      <c r="B25" s="107">
        <v>253</v>
      </c>
      <c r="C25" s="107">
        <v>3</v>
      </c>
      <c r="D25" s="107">
        <v>331</v>
      </c>
      <c r="E25" s="107">
        <v>393</v>
      </c>
      <c r="F25" s="107">
        <v>163</v>
      </c>
      <c r="G25" s="107">
        <v>15</v>
      </c>
      <c r="H25" s="107">
        <v>36</v>
      </c>
      <c r="I25" s="107">
        <v>292</v>
      </c>
      <c r="J25" s="107">
        <v>498</v>
      </c>
      <c r="K25" s="107">
        <v>148</v>
      </c>
      <c r="L25" s="107">
        <v>13</v>
      </c>
      <c r="M25" s="107">
        <v>79</v>
      </c>
      <c r="N25" s="107">
        <v>36</v>
      </c>
      <c r="O25" s="107">
        <v>3</v>
      </c>
      <c r="P25" s="107"/>
      <c r="Q25" s="107">
        <v>11</v>
      </c>
      <c r="R25" s="107"/>
      <c r="S25" s="108">
        <v>2274</v>
      </c>
      <c r="T25" s="108">
        <v>108</v>
      </c>
      <c r="U25" s="73"/>
    </row>
    <row r="26" spans="1:21" s="74" customFormat="1" ht="18" customHeight="1" x14ac:dyDescent="0.3">
      <c r="A26" s="112" t="s">
        <v>289</v>
      </c>
      <c r="B26" s="105">
        <v>1764</v>
      </c>
      <c r="C26" s="105">
        <v>20</v>
      </c>
      <c r="D26" s="105">
        <v>4552</v>
      </c>
      <c r="E26" s="105">
        <v>7181</v>
      </c>
      <c r="F26" s="105">
        <v>3060</v>
      </c>
      <c r="G26" s="105">
        <v>122</v>
      </c>
      <c r="H26" s="105">
        <v>246</v>
      </c>
      <c r="I26" s="105">
        <v>4281</v>
      </c>
      <c r="J26" s="105">
        <v>4858</v>
      </c>
      <c r="K26" s="105">
        <v>1551</v>
      </c>
      <c r="L26" s="105">
        <v>127</v>
      </c>
      <c r="M26" s="105">
        <v>858</v>
      </c>
      <c r="N26" s="105">
        <v>472</v>
      </c>
      <c r="O26" s="105">
        <v>4</v>
      </c>
      <c r="P26" s="105"/>
      <c r="Q26" s="105">
        <v>46</v>
      </c>
      <c r="R26" s="105"/>
      <c r="S26" s="106">
        <v>29142</v>
      </c>
      <c r="T26" s="106">
        <v>928</v>
      </c>
      <c r="U26" s="73"/>
    </row>
    <row r="27" spans="1:21" s="74" customFormat="1" ht="18" customHeight="1" x14ac:dyDescent="0.3">
      <c r="A27" s="113" t="s">
        <v>290</v>
      </c>
      <c r="B27" s="107">
        <v>1432</v>
      </c>
      <c r="C27" s="107">
        <v>16</v>
      </c>
      <c r="D27" s="107">
        <v>3108</v>
      </c>
      <c r="E27" s="107">
        <v>4409</v>
      </c>
      <c r="F27" s="107">
        <v>1455</v>
      </c>
      <c r="G27" s="107">
        <v>5</v>
      </c>
      <c r="H27" s="107">
        <v>136</v>
      </c>
      <c r="I27" s="107">
        <v>2193</v>
      </c>
      <c r="J27" s="107">
        <v>2901</v>
      </c>
      <c r="K27" s="107">
        <v>868</v>
      </c>
      <c r="L27" s="107">
        <v>90</v>
      </c>
      <c r="M27" s="107">
        <v>465</v>
      </c>
      <c r="N27" s="107">
        <v>178</v>
      </c>
      <c r="O27" s="107">
        <v>2</v>
      </c>
      <c r="P27" s="107"/>
      <c r="Q27" s="107">
        <v>8</v>
      </c>
      <c r="R27" s="107"/>
      <c r="S27" s="108">
        <v>17266</v>
      </c>
      <c r="T27" s="108">
        <v>568</v>
      </c>
      <c r="U27" s="73"/>
    </row>
    <row r="28" spans="1:21" s="74" customFormat="1" ht="18" customHeight="1" x14ac:dyDescent="0.3">
      <c r="A28" s="112" t="s">
        <v>291</v>
      </c>
      <c r="B28" s="105">
        <v>1162</v>
      </c>
      <c r="C28" s="105">
        <v>15</v>
      </c>
      <c r="D28" s="105">
        <v>2911</v>
      </c>
      <c r="E28" s="105">
        <v>4233</v>
      </c>
      <c r="F28" s="105">
        <v>1638</v>
      </c>
      <c r="G28" s="105">
        <v>40</v>
      </c>
      <c r="H28" s="105">
        <v>220</v>
      </c>
      <c r="I28" s="105">
        <v>2762</v>
      </c>
      <c r="J28" s="105">
        <v>4127</v>
      </c>
      <c r="K28" s="105">
        <v>1347</v>
      </c>
      <c r="L28" s="105">
        <v>105</v>
      </c>
      <c r="M28" s="105">
        <v>395</v>
      </c>
      <c r="N28" s="105">
        <v>223</v>
      </c>
      <c r="O28" s="105">
        <v>10</v>
      </c>
      <c r="P28" s="105">
        <v>14</v>
      </c>
      <c r="Q28" s="105">
        <v>600</v>
      </c>
      <c r="R28" s="105">
        <v>1</v>
      </c>
      <c r="S28" s="106">
        <v>19803</v>
      </c>
      <c r="T28" s="106">
        <v>914</v>
      </c>
      <c r="U28" s="73"/>
    </row>
    <row r="29" spans="1:21" s="74" customFormat="1" ht="18" customHeight="1" x14ac:dyDescent="0.3">
      <c r="A29" s="113" t="s">
        <v>292</v>
      </c>
      <c r="B29" s="107">
        <v>3949</v>
      </c>
      <c r="C29" s="107">
        <v>53</v>
      </c>
      <c r="D29" s="107">
        <v>13907</v>
      </c>
      <c r="E29" s="107">
        <v>22341</v>
      </c>
      <c r="F29" s="107">
        <v>9798</v>
      </c>
      <c r="G29" s="107">
        <v>531</v>
      </c>
      <c r="H29" s="107">
        <v>855</v>
      </c>
      <c r="I29" s="107">
        <v>12140</v>
      </c>
      <c r="J29" s="107">
        <v>15681</v>
      </c>
      <c r="K29" s="107">
        <v>4552</v>
      </c>
      <c r="L29" s="107">
        <v>192</v>
      </c>
      <c r="M29" s="107">
        <v>1143</v>
      </c>
      <c r="N29" s="107">
        <v>562</v>
      </c>
      <c r="O29" s="107">
        <v>10</v>
      </c>
      <c r="P29" s="107">
        <v>1</v>
      </c>
      <c r="Q29" s="107">
        <v>340</v>
      </c>
      <c r="R29" s="107"/>
      <c r="S29" s="108">
        <v>86055</v>
      </c>
      <c r="T29" s="108">
        <v>2815</v>
      </c>
      <c r="U29" s="73"/>
    </row>
    <row r="30" spans="1:21" s="74" customFormat="1" ht="18" customHeight="1" x14ac:dyDescent="0.3">
      <c r="A30" s="112" t="s">
        <v>293</v>
      </c>
      <c r="B30" s="105">
        <v>147</v>
      </c>
      <c r="C30" s="105">
        <v>3</v>
      </c>
      <c r="D30" s="105">
        <v>443</v>
      </c>
      <c r="E30" s="105">
        <v>545</v>
      </c>
      <c r="F30" s="105">
        <v>231</v>
      </c>
      <c r="G30" s="105">
        <v>13</v>
      </c>
      <c r="H30" s="105">
        <v>39</v>
      </c>
      <c r="I30" s="105">
        <v>356</v>
      </c>
      <c r="J30" s="105">
        <v>665</v>
      </c>
      <c r="K30" s="105">
        <v>249</v>
      </c>
      <c r="L30" s="105">
        <v>14</v>
      </c>
      <c r="M30" s="105">
        <v>49</v>
      </c>
      <c r="N30" s="105">
        <v>41</v>
      </c>
      <c r="O30" s="105"/>
      <c r="P30" s="105"/>
      <c r="Q30" s="105">
        <v>5</v>
      </c>
      <c r="R30" s="105"/>
      <c r="S30" s="106">
        <v>2800</v>
      </c>
      <c r="T30" s="106">
        <v>183</v>
      </c>
      <c r="U30" s="73"/>
    </row>
    <row r="31" spans="1:21" s="74" customFormat="1" ht="18" customHeight="1" x14ac:dyDescent="0.3">
      <c r="A31" s="113" t="s">
        <v>294</v>
      </c>
      <c r="B31" s="107">
        <v>253</v>
      </c>
      <c r="C31" s="107">
        <v>1</v>
      </c>
      <c r="D31" s="107">
        <v>514</v>
      </c>
      <c r="E31" s="107">
        <v>948</v>
      </c>
      <c r="F31" s="107">
        <v>338</v>
      </c>
      <c r="G31" s="107">
        <v>9</v>
      </c>
      <c r="H31" s="107">
        <v>73</v>
      </c>
      <c r="I31" s="107">
        <v>834</v>
      </c>
      <c r="J31" s="107">
        <v>1249</v>
      </c>
      <c r="K31" s="107">
        <v>577</v>
      </c>
      <c r="L31" s="107">
        <v>24</v>
      </c>
      <c r="M31" s="107">
        <v>83</v>
      </c>
      <c r="N31" s="107">
        <v>50</v>
      </c>
      <c r="O31" s="107">
        <v>2</v>
      </c>
      <c r="P31" s="107"/>
      <c r="Q31" s="107">
        <v>22</v>
      </c>
      <c r="R31" s="107"/>
      <c r="S31" s="108">
        <v>4977</v>
      </c>
      <c r="T31" s="108">
        <v>458</v>
      </c>
      <c r="U31" s="73"/>
    </row>
    <row r="32" spans="1:21" s="74" customFormat="1" ht="18" customHeight="1" x14ac:dyDescent="0.3">
      <c r="A32" s="112" t="s">
        <v>295</v>
      </c>
      <c r="B32" s="105">
        <v>2120</v>
      </c>
      <c r="C32" s="105">
        <v>24</v>
      </c>
      <c r="D32" s="105">
        <v>4953</v>
      </c>
      <c r="E32" s="105">
        <v>7553</v>
      </c>
      <c r="F32" s="105">
        <v>2771</v>
      </c>
      <c r="G32" s="105">
        <v>34</v>
      </c>
      <c r="H32" s="105">
        <v>421</v>
      </c>
      <c r="I32" s="105">
        <v>4230</v>
      </c>
      <c r="J32" s="105">
        <v>7567</v>
      </c>
      <c r="K32" s="105">
        <v>2741</v>
      </c>
      <c r="L32" s="105">
        <v>177</v>
      </c>
      <c r="M32" s="105">
        <v>998</v>
      </c>
      <c r="N32" s="105">
        <v>614</v>
      </c>
      <c r="O32" s="105">
        <v>6</v>
      </c>
      <c r="P32" s="105"/>
      <c r="Q32" s="105">
        <v>102</v>
      </c>
      <c r="R32" s="105"/>
      <c r="S32" s="106">
        <v>34311</v>
      </c>
      <c r="T32" s="106">
        <v>1840</v>
      </c>
      <c r="U32" s="73"/>
    </row>
    <row r="33" spans="1:21" s="74" customFormat="1" ht="18" customHeight="1" x14ac:dyDescent="0.3">
      <c r="A33" s="113" t="s">
        <v>296</v>
      </c>
      <c r="B33" s="107">
        <v>405</v>
      </c>
      <c r="C33" s="107">
        <v>3</v>
      </c>
      <c r="D33" s="107">
        <v>888</v>
      </c>
      <c r="E33" s="107">
        <v>1562</v>
      </c>
      <c r="F33" s="107">
        <v>573</v>
      </c>
      <c r="G33" s="107">
        <v>30</v>
      </c>
      <c r="H33" s="107">
        <v>68</v>
      </c>
      <c r="I33" s="107">
        <v>821</v>
      </c>
      <c r="J33" s="107">
        <v>1449</v>
      </c>
      <c r="K33" s="107">
        <v>527</v>
      </c>
      <c r="L33" s="107">
        <v>34</v>
      </c>
      <c r="M33" s="107">
        <v>192</v>
      </c>
      <c r="N33" s="107">
        <v>113</v>
      </c>
      <c r="O33" s="107">
        <v>1</v>
      </c>
      <c r="P33" s="107"/>
      <c r="Q33" s="107">
        <v>19</v>
      </c>
      <c r="R33" s="107"/>
      <c r="S33" s="108">
        <v>6685</v>
      </c>
      <c r="T33" s="108">
        <v>418</v>
      </c>
      <c r="U33" s="73"/>
    </row>
    <row r="34" spans="1:21" s="74" customFormat="1" ht="18" customHeight="1" x14ac:dyDescent="0.3">
      <c r="A34" s="112" t="s">
        <v>297</v>
      </c>
      <c r="B34" s="105">
        <v>1056</v>
      </c>
      <c r="C34" s="105">
        <v>7</v>
      </c>
      <c r="D34" s="105">
        <v>1974</v>
      </c>
      <c r="E34" s="105">
        <v>3542</v>
      </c>
      <c r="F34" s="105">
        <v>941</v>
      </c>
      <c r="G34" s="105">
        <v>16</v>
      </c>
      <c r="H34" s="105">
        <v>123</v>
      </c>
      <c r="I34" s="105">
        <v>1707</v>
      </c>
      <c r="J34" s="105">
        <v>3964</v>
      </c>
      <c r="K34" s="105">
        <v>1232</v>
      </c>
      <c r="L34" s="105">
        <v>54</v>
      </c>
      <c r="M34" s="105">
        <v>318</v>
      </c>
      <c r="N34" s="105">
        <v>150</v>
      </c>
      <c r="O34" s="105">
        <v>7</v>
      </c>
      <c r="P34" s="105"/>
      <c r="Q34" s="105">
        <v>108</v>
      </c>
      <c r="R34" s="105"/>
      <c r="S34" s="106">
        <v>15199</v>
      </c>
      <c r="T34" s="106">
        <v>812</v>
      </c>
      <c r="U34" s="73"/>
    </row>
    <row r="35" spans="1:21" s="74" customFormat="1" ht="18" customHeight="1" x14ac:dyDescent="0.3">
      <c r="A35" s="113" t="s">
        <v>298</v>
      </c>
      <c r="B35" s="107">
        <v>2739</v>
      </c>
      <c r="C35" s="107">
        <v>29</v>
      </c>
      <c r="D35" s="107">
        <v>8201</v>
      </c>
      <c r="E35" s="107">
        <v>13244</v>
      </c>
      <c r="F35" s="107">
        <v>3972</v>
      </c>
      <c r="G35" s="107">
        <v>103</v>
      </c>
      <c r="H35" s="107">
        <v>473</v>
      </c>
      <c r="I35" s="107">
        <v>7421</v>
      </c>
      <c r="J35" s="107">
        <v>12906</v>
      </c>
      <c r="K35" s="107">
        <v>4011</v>
      </c>
      <c r="L35" s="107">
        <v>121</v>
      </c>
      <c r="M35" s="107">
        <v>708</v>
      </c>
      <c r="N35" s="107">
        <v>348</v>
      </c>
      <c r="O35" s="107">
        <v>2</v>
      </c>
      <c r="P35" s="107">
        <v>14</v>
      </c>
      <c r="Q35" s="107">
        <v>1087</v>
      </c>
      <c r="R35" s="107"/>
      <c r="S35" s="108">
        <v>55379</v>
      </c>
      <c r="T35" s="108">
        <v>3194</v>
      </c>
      <c r="U35" s="73"/>
    </row>
    <row r="36" spans="1:21" s="74" customFormat="1" ht="18" customHeight="1" x14ac:dyDescent="0.3">
      <c r="A36" s="112" t="s">
        <v>299</v>
      </c>
      <c r="B36" s="105">
        <v>1454</v>
      </c>
      <c r="C36" s="105">
        <v>17</v>
      </c>
      <c r="D36" s="105">
        <v>3506</v>
      </c>
      <c r="E36" s="105">
        <v>5384</v>
      </c>
      <c r="F36" s="105">
        <v>2129</v>
      </c>
      <c r="G36" s="105">
        <v>27</v>
      </c>
      <c r="H36" s="105">
        <v>130</v>
      </c>
      <c r="I36" s="105">
        <v>2780</v>
      </c>
      <c r="J36" s="105">
        <v>3126</v>
      </c>
      <c r="K36" s="105">
        <v>943</v>
      </c>
      <c r="L36" s="105">
        <v>60</v>
      </c>
      <c r="M36" s="105">
        <v>525</v>
      </c>
      <c r="N36" s="105">
        <v>255</v>
      </c>
      <c r="O36" s="105">
        <v>3</v>
      </c>
      <c r="P36" s="105"/>
      <c r="Q36" s="105">
        <v>3</v>
      </c>
      <c r="R36" s="105"/>
      <c r="S36" s="106">
        <v>20342</v>
      </c>
      <c r="T36" s="106">
        <v>566</v>
      </c>
      <c r="U36" s="73"/>
    </row>
    <row r="37" spans="1:21" s="74" customFormat="1" ht="18" customHeight="1" x14ac:dyDescent="0.3">
      <c r="A37" s="113" t="s">
        <v>300</v>
      </c>
      <c r="B37" s="107">
        <v>3820</v>
      </c>
      <c r="C37" s="107">
        <v>78</v>
      </c>
      <c r="D37" s="107">
        <v>10776</v>
      </c>
      <c r="E37" s="107">
        <v>18359</v>
      </c>
      <c r="F37" s="107">
        <v>6014</v>
      </c>
      <c r="G37" s="107">
        <v>145</v>
      </c>
      <c r="H37" s="107">
        <v>721</v>
      </c>
      <c r="I37" s="107">
        <v>11107</v>
      </c>
      <c r="J37" s="107">
        <v>18880</v>
      </c>
      <c r="K37" s="107">
        <v>5978</v>
      </c>
      <c r="L37" s="107">
        <v>342</v>
      </c>
      <c r="M37" s="107">
        <v>1534</v>
      </c>
      <c r="N37" s="107">
        <v>770</v>
      </c>
      <c r="O37" s="107">
        <v>19</v>
      </c>
      <c r="P37" s="107">
        <v>5</v>
      </c>
      <c r="Q37" s="107">
        <v>759</v>
      </c>
      <c r="R37" s="107"/>
      <c r="S37" s="108">
        <v>79307</v>
      </c>
      <c r="T37" s="108">
        <v>3990</v>
      </c>
      <c r="U37" s="73"/>
    </row>
    <row r="38" spans="1:21" s="74" customFormat="1" ht="18" customHeight="1" x14ac:dyDescent="0.3">
      <c r="A38" s="112" t="s">
        <v>301</v>
      </c>
      <c r="B38" s="105">
        <v>853</v>
      </c>
      <c r="C38" s="105">
        <v>6</v>
      </c>
      <c r="D38" s="105">
        <v>1836</v>
      </c>
      <c r="E38" s="105">
        <v>2900</v>
      </c>
      <c r="F38" s="105">
        <v>973</v>
      </c>
      <c r="G38" s="105">
        <v>20</v>
      </c>
      <c r="H38" s="105">
        <v>135</v>
      </c>
      <c r="I38" s="105">
        <v>1887</v>
      </c>
      <c r="J38" s="105">
        <v>2887</v>
      </c>
      <c r="K38" s="105">
        <v>1034</v>
      </c>
      <c r="L38" s="105">
        <v>80</v>
      </c>
      <c r="M38" s="105">
        <v>343</v>
      </c>
      <c r="N38" s="105">
        <v>157</v>
      </c>
      <c r="O38" s="105">
        <v>2</v>
      </c>
      <c r="P38" s="105"/>
      <c r="Q38" s="105">
        <v>46</v>
      </c>
      <c r="R38" s="105"/>
      <c r="S38" s="106">
        <v>13159</v>
      </c>
      <c r="T38" s="106">
        <v>769</v>
      </c>
      <c r="U38" s="73"/>
    </row>
    <row r="39" spans="1:21" s="74" customFormat="1" ht="18" customHeight="1" x14ac:dyDescent="0.3">
      <c r="A39" s="113" t="s">
        <v>302</v>
      </c>
      <c r="B39" s="107">
        <v>2982</v>
      </c>
      <c r="C39" s="107">
        <v>39</v>
      </c>
      <c r="D39" s="107">
        <v>7239</v>
      </c>
      <c r="E39" s="107">
        <v>11910</v>
      </c>
      <c r="F39" s="107">
        <v>4509</v>
      </c>
      <c r="G39" s="107">
        <v>132</v>
      </c>
      <c r="H39" s="107">
        <v>538</v>
      </c>
      <c r="I39" s="107">
        <v>6463</v>
      </c>
      <c r="J39" s="107">
        <v>9530</v>
      </c>
      <c r="K39" s="107">
        <v>3431</v>
      </c>
      <c r="L39" s="107">
        <v>204</v>
      </c>
      <c r="M39" s="107">
        <v>1372</v>
      </c>
      <c r="N39" s="107">
        <v>761</v>
      </c>
      <c r="O39" s="107">
        <v>16</v>
      </c>
      <c r="P39" s="107"/>
      <c r="Q39" s="107">
        <v>127</v>
      </c>
      <c r="R39" s="107"/>
      <c r="S39" s="108">
        <v>49253</v>
      </c>
      <c r="T39" s="108">
        <v>2124</v>
      </c>
      <c r="U39" s="73"/>
    </row>
    <row r="40" spans="1:21" s="74" customFormat="1" ht="18" customHeight="1" x14ac:dyDescent="0.3">
      <c r="A40" s="112" t="s">
        <v>303</v>
      </c>
      <c r="B40" s="105">
        <v>183</v>
      </c>
      <c r="C40" s="105">
        <v>2</v>
      </c>
      <c r="D40" s="105">
        <v>345</v>
      </c>
      <c r="E40" s="105">
        <v>535</v>
      </c>
      <c r="F40" s="105">
        <v>185</v>
      </c>
      <c r="G40" s="105">
        <v>2</v>
      </c>
      <c r="H40" s="105">
        <v>20</v>
      </c>
      <c r="I40" s="105">
        <v>277</v>
      </c>
      <c r="J40" s="105">
        <v>355</v>
      </c>
      <c r="K40" s="105">
        <v>155</v>
      </c>
      <c r="L40" s="105">
        <v>17</v>
      </c>
      <c r="M40" s="105">
        <v>57</v>
      </c>
      <c r="N40" s="105">
        <v>24</v>
      </c>
      <c r="O40" s="105">
        <v>1</v>
      </c>
      <c r="P40" s="105"/>
      <c r="Q40" s="105"/>
      <c r="R40" s="105"/>
      <c r="S40" s="106">
        <v>2158</v>
      </c>
      <c r="T40" s="106">
        <v>125</v>
      </c>
      <c r="U40" s="73"/>
    </row>
    <row r="41" spans="1:21" s="74" customFormat="1" ht="18" customHeight="1" x14ac:dyDescent="0.3">
      <c r="A41" s="113" t="s">
        <v>304</v>
      </c>
      <c r="B41" s="107">
        <v>234</v>
      </c>
      <c r="C41" s="107">
        <v>1</v>
      </c>
      <c r="D41" s="107">
        <v>349</v>
      </c>
      <c r="E41" s="107">
        <v>583</v>
      </c>
      <c r="F41" s="107">
        <v>208</v>
      </c>
      <c r="G41" s="107">
        <v>8</v>
      </c>
      <c r="H41" s="107">
        <v>25</v>
      </c>
      <c r="I41" s="107">
        <v>357</v>
      </c>
      <c r="J41" s="107">
        <v>375</v>
      </c>
      <c r="K41" s="107">
        <v>131</v>
      </c>
      <c r="L41" s="107">
        <v>17</v>
      </c>
      <c r="M41" s="107">
        <v>69</v>
      </c>
      <c r="N41" s="107">
        <v>40</v>
      </c>
      <c r="O41" s="107"/>
      <c r="P41" s="107"/>
      <c r="Q41" s="107"/>
      <c r="R41" s="107"/>
      <c r="S41" s="108">
        <v>2397</v>
      </c>
      <c r="T41" s="108">
        <v>109</v>
      </c>
      <c r="U41" s="73"/>
    </row>
    <row r="42" spans="1:21" s="74" customFormat="1" ht="18" customHeight="1" x14ac:dyDescent="0.3">
      <c r="A42" s="112" t="s">
        <v>305</v>
      </c>
      <c r="B42" s="105">
        <v>656</v>
      </c>
      <c r="C42" s="105">
        <v>9</v>
      </c>
      <c r="D42" s="105">
        <v>1511</v>
      </c>
      <c r="E42" s="105">
        <v>2176</v>
      </c>
      <c r="F42" s="105">
        <v>882</v>
      </c>
      <c r="G42" s="105">
        <v>25</v>
      </c>
      <c r="H42" s="105">
        <v>98</v>
      </c>
      <c r="I42" s="105">
        <v>1589</v>
      </c>
      <c r="J42" s="105">
        <v>2323</v>
      </c>
      <c r="K42" s="105">
        <v>932</v>
      </c>
      <c r="L42" s="105">
        <v>50</v>
      </c>
      <c r="M42" s="105">
        <v>269</v>
      </c>
      <c r="N42" s="105">
        <v>147</v>
      </c>
      <c r="O42" s="105">
        <v>1</v>
      </c>
      <c r="P42" s="105"/>
      <c r="Q42" s="105">
        <v>46</v>
      </c>
      <c r="R42" s="105"/>
      <c r="S42" s="106">
        <v>10714</v>
      </c>
      <c r="T42" s="106">
        <v>665</v>
      </c>
      <c r="U42" s="73"/>
    </row>
    <row r="43" spans="1:21" s="74" customFormat="1" ht="18" customHeight="1" x14ac:dyDescent="0.3">
      <c r="A43" s="113" t="s">
        <v>306</v>
      </c>
      <c r="B43" s="107">
        <v>355</v>
      </c>
      <c r="C43" s="107">
        <v>6</v>
      </c>
      <c r="D43" s="107">
        <v>701</v>
      </c>
      <c r="E43" s="107">
        <v>1170</v>
      </c>
      <c r="F43" s="107">
        <v>365</v>
      </c>
      <c r="G43" s="107">
        <v>4</v>
      </c>
      <c r="H43" s="107">
        <v>45</v>
      </c>
      <c r="I43" s="107">
        <v>575</v>
      </c>
      <c r="J43" s="107">
        <v>1221</v>
      </c>
      <c r="K43" s="107">
        <v>344</v>
      </c>
      <c r="L43" s="107">
        <v>13</v>
      </c>
      <c r="M43" s="107">
        <v>96</v>
      </c>
      <c r="N43" s="107">
        <v>63</v>
      </c>
      <c r="O43" s="107">
        <v>1</v>
      </c>
      <c r="P43" s="107"/>
      <c r="Q43" s="107">
        <v>9</v>
      </c>
      <c r="R43" s="107"/>
      <c r="S43" s="108">
        <v>4968</v>
      </c>
      <c r="T43" s="108">
        <v>314</v>
      </c>
      <c r="U43" s="73"/>
    </row>
    <row r="44" spans="1:21" s="74" customFormat="1" ht="18" customHeight="1" x14ac:dyDescent="0.3">
      <c r="A44" s="112" t="s">
        <v>307</v>
      </c>
      <c r="B44" s="105">
        <v>6303</v>
      </c>
      <c r="C44" s="105">
        <v>85</v>
      </c>
      <c r="D44" s="105">
        <v>15069</v>
      </c>
      <c r="E44" s="105">
        <v>28780</v>
      </c>
      <c r="F44" s="105">
        <v>9473</v>
      </c>
      <c r="G44" s="105">
        <v>320</v>
      </c>
      <c r="H44" s="105">
        <v>1188</v>
      </c>
      <c r="I44" s="105">
        <v>16074</v>
      </c>
      <c r="J44" s="105">
        <v>24329</v>
      </c>
      <c r="K44" s="105">
        <v>7864</v>
      </c>
      <c r="L44" s="105">
        <v>380</v>
      </c>
      <c r="M44" s="105">
        <v>2114</v>
      </c>
      <c r="N44" s="105">
        <v>1058</v>
      </c>
      <c r="O44" s="105">
        <v>46</v>
      </c>
      <c r="P44" s="105">
        <v>29</v>
      </c>
      <c r="Q44" s="105">
        <v>3260</v>
      </c>
      <c r="R44" s="105"/>
      <c r="S44" s="106">
        <v>116372</v>
      </c>
      <c r="T44" s="106">
        <v>5734</v>
      </c>
      <c r="U44" s="73"/>
    </row>
    <row r="45" spans="1:21" s="74" customFormat="1" ht="18" customHeight="1" x14ac:dyDescent="0.3">
      <c r="A45" s="113" t="s">
        <v>308</v>
      </c>
      <c r="B45" s="107">
        <v>1754</v>
      </c>
      <c r="C45" s="107">
        <v>14</v>
      </c>
      <c r="D45" s="107">
        <v>3901</v>
      </c>
      <c r="E45" s="107">
        <v>3591</v>
      </c>
      <c r="F45" s="107">
        <v>1110</v>
      </c>
      <c r="G45" s="107">
        <v>19</v>
      </c>
      <c r="H45" s="107">
        <v>165</v>
      </c>
      <c r="I45" s="107">
        <v>1695</v>
      </c>
      <c r="J45" s="107">
        <v>2781</v>
      </c>
      <c r="K45" s="107">
        <v>843</v>
      </c>
      <c r="L45" s="107">
        <v>88</v>
      </c>
      <c r="M45" s="107">
        <v>560</v>
      </c>
      <c r="N45" s="107">
        <v>274</v>
      </c>
      <c r="O45" s="107">
        <v>6</v>
      </c>
      <c r="P45" s="107"/>
      <c r="Q45" s="107">
        <v>12</v>
      </c>
      <c r="R45" s="107"/>
      <c r="S45" s="108">
        <v>16813</v>
      </c>
      <c r="T45" s="108">
        <v>471</v>
      </c>
      <c r="U45" s="73"/>
    </row>
    <row r="46" spans="1:21" s="74" customFormat="1" ht="18" customHeight="1" x14ac:dyDescent="0.3">
      <c r="A46" s="112" t="s">
        <v>309</v>
      </c>
      <c r="B46" s="105">
        <v>1503</v>
      </c>
      <c r="C46" s="105">
        <v>15</v>
      </c>
      <c r="D46" s="105">
        <v>3593</v>
      </c>
      <c r="E46" s="105">
        <v>6210</v>
      </c>
      <c r="F46" s="105">
        <v>2247</v>
      </c>
      <c r="G46" s="105">
        <v>37</v>
      </c>
      <c r="H46" s="105">
        <v>306</v>
      </c>
      <c r="I46" s="105">
        <v>3461</v>
      </c>
      <c r="J46" s="105">
        <v>5962</v>
      </c>
      <c r="K46" s="105">
        <v>2016</v>
      </c>
      <c r="L46" s="105">
        <v>100</v>
      </c>
      <c r="M46" s="105">
        <v>588</v>
      </c>
      <c r="N46" s="105">
        <v>321</v>
      </c>
      <c r="O46" s="105">
        <v>1</v>
      </c>
      <c r="P46" s="105"/>
      <c r="Q46" s="105">
        <v>153</v>
      </c>
      <c r="R46" s="105"/>
      <c r="S46" s="106">
        <v>26513</v>
      </c>
      <c r="T46" s="106">
        <v>1451</v>
      </c>
      <c r="U46" s="73"/>
    </row>
    <row r="47" spans="1:21" s="74" customFormat="1" ht="18" customHeight="1" x14ac:dyDescent="0.3">
      <c r="A47" s="113" t="s">
        <v>310</v>
      </c>
      <c r="B47" s="107">
        <v>1065</v>
      </c>
      <c r="C47" s="107">
        <v>10</v>
      </c>
      <c r="D47" s="107">
        <v>2218</v>
      </c>
      <c r="E47" s="107">
        <v>2740</v>
      </c>
      <c r="F47" s="107">
        <v>1172</v>
      </c>
      <c r="G47" s="107">
        <v>32</v>
      </c>
      <c r="H47" s="107">
        <v>146</v>
      </c>
      <c r="I47" s="107">
        <v>2182</v>
      </c>
      <c r="J47" s="107">
        <v>2378</v>
      </c>
      <c r="K47" s="107">
        <v>1015</v>
      </c>
      <c r="L47" s="107">
        <v>86</v>
      </c>
      <c r="M47" s="107">
        <v>388</v>
      </c>
      <c r="N47" s="107">
        <v>192</v>
      </c>
      <c r="O47" s="107">
        <v>8</v>
      </c>
      <c r="P47" s="107"/>
      <c r="Q47" s="107">
        <v>43</v>
      </c>
      <c r="R47" s="107"/>
      <c r="S47" s="108">
        <v>13675</v>
      </c>
      <c r="T47" s="108">
        <v>560</v>
      </c>
      <c r="U47" s="73"/>
    </row>
    <row r="48" spans="1:21" s="74" customFormat="1" ht="18" customHeight="1" x14ac:dyDescent="0.3">
      <c r="A48" s="112" t="s">
        <v>311</v>
      </c>
      <c r="B48" s="105">
        <v>1289</v>
      </c>
      <c r="C48" s="105">
        <v>4</v>
      </c>
      <c r="D48" s="105">
        <v>2495</v>
      </c>
      <c r="E48" s="105">
        <v>2833</v>
      </c>
      <c r="F48" s="105">
        <v>947</v>
      </c>
      <c r="G48" s="105">
        <v>103</v>
      </c>
      <c r="H48" s="105">
        <v>200</v>
      </c>
      <c r="I48" s="105">
        <v>1433</v>
      </c>
      <c r="J48" s="105">
        <v>4703</v>
      </c>
      <c r="K48" s="105">
        <v>1921</v>
      </c>
      <c r="L48" s="105">
        <v>82</v>
      </c>
      <c r="M48" s="105">
        <v>468</v>
      </c>
      <c r="N48" s="105">
        <v>236</v>
      </c>
      <c r="O48" s="105">
        <v>12</v>
      </c>
      <c r="P48" s="105"/>
      <c r="Q48" s="105">
        <v>122</v>
      </c>
      <c r="R48" s="105"/>
      <c r="S48" s="106">
        <v>16848</v>
      </c>
      <c r="T48" s="106">
        <v>1410</v>
      </c>
      <c r="U48" s="73"/>
    </row>
    <row r="49" spans="1:21" s="74" customFormat="1" ht="18" customHeight="1" x14ac:dyDescent="0.3">
      <c r="A49" s="113" t="s">
        <v>312</v>
      </c>
      <c r="B49" s="107">
        <v>684</v>
      </c>
      <c r="C49" s="107">
        <v>4</v>
      </c>
      <c r="D49" s="107">
        <v>1362</v>
      </c>
      <c r="E49" s="107">
        <v>1655</v>
      </c>
      <c r="F49" s="107">
        <v>589</v>
      </c>
      <c r="G49" s="107">
        <v>1</v>
      </c>
      <c r="H49" s="107">
        <v>49</v>
      </c>
      <c r="I49" s="107">
        <v>1058</v>
      </c>
      <c r="J49" s="107">
        <v>1087</v>
      </c>
      <c r="K49" s="107">
        <v>334</v>
      </c>
      <c r="L49" s="107">
        <v>35</v>
      </c>
      <c r="M49" s="107">
        <v>231</v>
      </c>
      <c r="N49" s="107">
        <v>118</v>
      </c>
      <c r="O49" s="107">
        <v>1</v>
      </c>
      <c r="P49" s="107"/>
      <c r="Q49" s="107">
        <v>8</v>
      </c>
      <c r="R49" s="107"/>
      <c r="S49" s="108">
        <v>7216</v>
      </c>
      <c r="T49" s="108">
        <v>213</v>
      </c>
      <c r="U49" s="73"/>
    </row>
    <row r="50" spans="1:21" s="74" customFormat="1" ht="18" customHeight="1" x14ac:dyDescent="0.3">
      <c r="A50" s="112" t="s">
        <v>313</v>
      </c>
      <c r="B50" s="105">
        <v>639</v>
      </c>
      <c r="C50" s="105">
        <v>7</v>
      </c>
      <c r="D50" s="105">
        <v>1655</v>
      </c>
      <c r="E50" s="105">
        <v>4244</v>
      </c>
      <c r="F50" s="105">
        <v>1457</v>
      </c>
      <c r="G50" s="105">
        <v>12</v>
      </c>
      <c r="H50" s="105">
        <v>108</v>
      </c>
      <c r="I50" s="105">
        <v>2162</v>
      </c>
      <c r="J50" s="105">
        <v>2644</v>
      </c>
      <c r="K50" s="105">
        <v>745</v>
      </c>
      <c r="L50" s="105">
        <v>39</v>
      </c>
      <c r="M50" s="105">
        <v>227</v>
      </c>
      <c r="N50" s="105">
        <v>112</v>
      </c>
      <c r="O50" s="105">
        <v>1</v>
      </c>
      <c r="P50" s="105"/>
      <c r="Q50" s="105">
        <v>11</v>
      </c>
      <c r="R50" s="105">
        <v>1</v>
      </c>
      <c r="S50" s="106">
        <v>14064</v>
      </c>
      <c r="T50" s="106">
        <v>486</v>
      </c>
      <c r="U50" s="73"/>
    </row>
    <row r="51" spans="1:21" s="74" customFormat="1" ht="18" customHeight="1" x14ac:dyDescent="0.3">
      <c r="A51" s="113" t="s">
        <v>314</v>
      </c>
      <c r="B51" s="107">
        <v>130</v>
      </c>
      <c r="C51" s="107"/>
      <c r="D51" s="107">
        <v>189</v>
      </c>
      <c r="E51" s="107">
        <v>318</v>
      </c>
      <c r="F51" s="107">
        <v>124</v>
      </c>
      <c r="G51" s="107">
        <v>4</v>
      </c>
      <c r="H51" s="107">
        <v>3</v>
      </c>
      <c r="I51" s="107">
        <v>127</v>
      </c>
      <c r="J51" s="107">
        <v>183</v>
      </c>
      <c r="K51" s="107">
        <v>57</v>
      </c>
      <c r="L51" s="107">
        <v>6</v>
      </c>
      <c r="M51" s="107">
        <v>30</v>
      </c>
      <c r="N51" s="107">
        <v>18</v>
      </c>
      <c r="O51" s="107">
        <v>1</v>
      </c>
      <c r="P51" s="107"/>
      <c r="Q51" s="107"/>
      <c r="R51" s="107"/>
      <c r="S51" s="108">
        <v>1190</v>
      </c>
      <c r="T51" s="108">
        <v>35</v>
      </c>
      <c r="U51" s="73"/>
    </row>
    <row r="52" spans="1:21" s="74" customFormat="1" ht="18" customHeight="1" x14ac:dyDescent="0.3">
      <c r="A52" s="112" t="s">
        <v>315</v>
      </c>
      <c r="B52" s="105">
        <v>1497</v>
      </c>
      <c r="C52" s="105">
        <v>16</v>
      </c>
      <c r="D52" s="105">
        <v>3783</v>
      </c>
      <c r="E52" s="105">
        <v>6082</v>
      </c>
      <c r="F52" s="105">
        <v>2449</v>
      </c>
      <c r="G52" s="105">
        <v>100</v>
      </c>
      <c r="H52" s="105">
        <v>344</v>
      </c>
      <c r="I52" s="105">
        <v>4073</v>
      </c>
      <c r="J52" s="105">
        <v>6112</v>
      </c>
      <c r="K52" s="105">
        <v>2609</v>
      </c>
      <c r="L52" s="105">
        <v>133</v>
      </c>
      <c r="M52" s="105">
        <v>644</v>
      </c>
      <c r="N52" s="105">
        <v>383</v>
      </c>
      <c r="O52" s="105">
        <v>2</v>
      </c>
      <c r="P52" s="105"/>
      <c r="Q52" s="105">
        <v>208</v>
      </c>
      <c r="R52" s="105"/>
      <c r="S52" s="106">
        <v>28435</v>
      </c>
      <c r="T52" s="106">
        <v>1876</v>
      </c>
      <c r="U52" s="73"/>
    </row>
    <row r="53" spans="1:21" s="74" customFormat="1" ht="18" customHeight="1" x14ac:dyDescent="0.3">
      <c r="A53" s="113" t="s">
        <v>316</v>
      </c>
      <c r="B53" s="107">
        <v>523</v>
      </c>
      <c r="C53" s="107">
        <v>5</v>
      </c>
      <c r="D53" s="107">
        <v>1074</v>
      </c>
      <c r="E53" s="107">
        <v>1974</v>
      </c>
      <c r="F53" s="107">
        <v>864</v>
      </c>
      <c r="G53" s="107">
        <v>41</v>
      </c>
      <c r="H53" s="107">
        <v>81</v>
      </c>
      <c r="I53" s="107">
        <v>789</v>
      </c>
      <c r="J53" s="107">
        <v>1503</v>
      </c>
      <c r="K53" s="107">
        <v>553</v>
      </c>
      <c r="L53" s="107">
        <v>56</v>
      </c>
      <c r="M53" s="107">
        <v>223</v>
      </c>
      <c r="N53" s="107">
        <v>99</v>
      </c>
      <c r="O53" s="107">
        <v>3</v>
      </c>
      <c r="P53" s="107"/>
      <c r="Q53" s="107">
        <v>13</v>
      </c>
      <c r="R53" s="107"/>
      <c r="S53" s="108">
        <v>7801</v>
      </c>
      <c r="T53" s="108">
        <v>351</v>
      </c>
      <c r="U53" s="73"/>
    </row>
    <row r="54" spans="1:21" s="74" customFormat="1" ht="18" customHeight="1" x14ac:dyDescent="0.3">
      <c r="A54" s="112" t="s">
        <v>317</v>
      </c>
      <c r="B54" s="105">
        <v>2176</v>
      </c>
      <c r="C54" s="105">
        <v>32</v>
      </c>
      <c r="D54" s="105">
        <v>5027</v>
      </c>
      <c r="E54" s="105">
        <v>8706</v>
      </c>
      <c r="F54" s="105">
        <v>3017</v>
      </c>
      <c r="G54" s="105">
        <v>55</v>
      </c>
      <c r="H54" s="105">
        <v>366</v>
      </c>
      <c r="I54" s="105">
        <v>6349</v>
      </c>
      <c r="J54" s="105">
        <v>9228</v>
      </c>
      <c r="K54" s="105">
        <v>3537</v>
      </c>
      <c r="L54" s="105">
        <v>167</v>
      </c>
      <c r="M54" s="105">
        <v>823</v>
      </c>
      <c r="N54" s="105">
        <v>474</v>
      </c>
      <c r="O54" s="105">
        <v>12</v>
      </c>
      <c r="P54" s="105"/>
      <c r="Q54" s="105">
        <v>390</v>
      </c>
      <c r="R54" s="105"/>
      <c r="S54" s="106">
        <v>40359</v>
      </c>
      <c r="T54" s="106">
        <v>2765</v>
      </c>
      <c r="U54" s="73"/>
    </row>
    <row r="55" spans="1:21" s="74" customFormat="1" ht="18" customHeight="1" x14ac:dyDescent="0.3">
      <c r="A55" s="113" t="s">
        <v>318</v>
      </c>
      <c r="B55" s="107">
        <v>289</v>
      </c>
      <c r="C55" s="107">
        <v>3</v>
      </c>
      <c r="D55" s="107">
        <v>467</v>
      </c>
      <c r="E55" s="107">
        <v>496</v>
      </c>
      <c r="F55" s="107">
        <v>203</v>
      </c>
      <c r="G55" s="107">
        <v>6</v>
      </c>
      <c r="H55" s="107">
        <v>24</v>
      </c>
      <c r="I55" s="107">
        <v>256</v>
      </c>
      <c r="J55" s="107">
        <v>409</v>
      </c>
      <c r="K55" s="107">
        <v>133</v>
      </c>
      <c r="L55" s="107">
        <v>10</v>
      </c>
      <c r="M55" s="107">
        <v>80</v>
      </c>
      <c r="N55" s="107">
        <v>35</v>
      </c>
      <c r="O55" s="107">
        <v>3</v>
      </c>
      <c r="P55" s="107"/>
      <c r="Q55" s="107">
        <v>5</v>
      </c>
      <c r="R55" s="107"/>
      <c r="S55" s="108">
        <v>2419</v>
      </c>
      <c r="T55" s="108">
        <v>99</v>
      </c>
      <c r="U55" s="73"/>
    </row>
    <row r="56" spans="1:21" s="74" customFormat="1" ht="18" customHeight="1" x14ac:dyDescent="0.3">
      <c r="A56" s="112" t="s">
        <v>319</v>
      </c>
      <c r="B56" s="105">
        <v>822</v>
      </c>
      <c r="C56" s="105">
        <v>6</v>
      </c>
      <c r="D56" s="105">
        <v>1834</v>
      </c>
      <c r="E56" s="105">
        <v>3095</v>
      </c>
      <c r="F56" s="105">
        <v>1106</v>
      </c>
      <c r="G56" s="105">
        <v>34</v>
      </c>
      <c r="H56" s="105">
        <v>159</v>
      </c>
      <c r="I56" s="105">
        <v>2358</v>
      </c>
      <c r="J56" s="105">
        <v>3754</v>
      </c>
      <c r="K56" s="105">
        <v>1380</v>
      </c>
      <c r="L56" s="105">
        <v>69</v>
      </c>
      <c r="M56" s="105">
        <v>297</v>
      </c>
      <c r="N56" s="105">
        <v>147</v>
      </c>
      <c r="O56" s="105"/>
      <c r="P56" s="105"/>
      <c r="Q56" s="105">
        <v>135</v>
      </c>
      <c r="R56" s="105"/>
      <c r="S56" s="106">
        <v>15196</v>
      </c>
      <c r="T56" s="106">
        <v>1002</v>
      </c>
      <c r="U56" s="73"/>
    </row>
    <row r="57" spans="1:21" s="74" customFormat="1" ht="18" customHeight="1" x14ac:dyDescent="0.3">
      <c r="A57" s="113" t="s">
        <v>320</v>
      </c>
      <c r="B57" s="107">
        <v>1408</v>
      </c>
      <c r="C57" s="107">
        <v>21</v>
      </c>
      <c r="D57" s="107">
        <v>3279</v>
      </c>
      <c r="E57" s="107">
        <v>4201</v>
      </c>
      <c r="F57" s="107">
        <v>1565</v>
      </c>
      <c r="G57" s="107">
        <v>23</v>
      </c>
      <c r="H57" s="107">
        <v>128</v>
      </c>
      <c r="I57" s="107">
        <v>2202</v>
      </c>
      <c r="J57" s="107">
        <v>3281</v>
      </c>
      <c r="K57" s="107">
        <v>987</v>
      </c>
      <c r="L57" s="107">
        <v>79</v>
      </c>
      <c r="M57" s="107">
        <v>392</v>
      </c>
      <c r="N57" s="107">
        <v>224</v>
      </c>
      <c r="O57" s="107">
        <v>4</v>
      </c>
      <c r="P57" s="107"/>
      <c r="Q57" s="107">
        <v>21</v>
      </c>
      <c r="R57" s="107"/>
      <c r="S57" s="108">
        <v>17815</v>
      </c>
      <c r="T57" s="108">
        <v>667</v>
      </c>
      <c r="U57" s="73"/>
    </row>
    <row r="58" spans="1:21" s="74" customFormat="1" ht="18" customHeight="1" x14ac:dyDescent="0.3">
      <c r="A58" s="112" t="s">
        <v>321</v>
      </c>
      <c r="B58" s="105">
        <v>935</v>
      </c>
      <c r="C58" s="105">
        <v>8</v>
      </c>
      <c r="D58" s="105">
        <v>1989</v>
      </c>
      <c r="E58" s="105">
        <v>3602</v>
      </c>
      <c r="F58" s="105">
        <v>1381</v>
      </c>
      <c r="G58" s="105">
        <v>70</v>
      </c>
      <c r="H58" s="105">
        <v>185</v>
      </c>
      <c r="I58" s="105">
        <v>2332</v>
      </c>
      <c r="J58" s="105">
        <v>2724</v>
      </c>
      <c r="K58" s="105">
        <v>1074</v>
      </c>
      <c r="L58" s="105">
        <v>67</v>
      </c>
      <c r="M58" s="105">
        <v>441</v>
      </c>
      <c r="N58" s="105">
        <v>234</v>
      </c>
      <c r="O58" s="105">
        <v>1</v>
      </c>
      <c r="P58" s="105"/>
      <c r="Q58" s="105">
        <v>93</v>
      </c>
      <c r="R58" s="105"/>
      <c r="S58" s="106">
        <v>15136</v>
      </c>
      <c r="T58" s="106">
        <v>783</v>
      </c>
      <c r="U58" s="73"/>
    </row>
    <row r="59" spans="1:21" s="74" customFormat="1" ht="18" customHeight="1" x14ac:dyDescent="0.3">
      <c r="A59" s="113" t="s">
        <v>322</v>
      </c>
      <c r="B59" s="107">
        <v>538</v>
      </c>
      <c r="C59" s="107">
        <v>3</v>
      </c>
      <c r="D59" s="107">
        <v>1067</v>
      </c>
      <c r="E59" s="107">
        <v>1338</v>
      </c>
      <c r="F59" s="107">
        <v>441</v>
      </c>
      <c r="G59" s="107">
        <v>29</v>
      </c>
      <c r="H59" s="107">
        <v>68</v>
      </c>
      <c r="I59" s="107">
        <v>992</v>
      </c>
      <c r="J59" s="107">
        <v>1705</v>
      </c>
      <c r="K59" s="107">
        <v>587</v>
      </c>
      <c r="L59" s="107">
        <v>41</v>
      </c>
      <c r="M59" s="107">
        <v>204</v>
      </c>
      <c r="N59" s="107">
        <v>112</v>
      </c>
      <c r="O59" s="107">
        <v>3</v>
      </c>
      <c r="P59" s="107"/>
      <c r="Q59" s="107">
        <v>11</v>
      </c>
      <c r="R59" s="107"/>
      <c r="S59" s="108">
        <v>7139</v>
      </c>
      <c r="T59" s="108">
        <v>451</v>
      </c>
      <c r="U59" s="73"/>
    </row>
    <row r="60" spans="1:21" s="74" customFormat="1" ht="18" customHeight="1" x14ac:dyDescent="0.3">
      <c r="A60" s="112" t="s">
        <v>323</v>
      </c>
      <c r="B60" s="105">
        <v>512</v>
      </c>
      <c r="C60" s="105">
        <v>4</v>
      </c>
      <c r="D60" s="105">
        <v>811</v>
      </c>
      <c r="E60" s="105">
        <v>881</v>
      </c>
      <c r="F60" s="105">
        <v>373</v>
      </c>
      <c r="G60" s="105">
        <v>40</v>
      </c>
      <c r="H60" s="105">
        <v>46</v>
      </c>
      <c r="I60" s="105">
        <v>581</v>
      </c>
      <c r="J60" s="105">
        <v>811</v>
      </c>
      <c r="K60" s="105">
        <v>362</v>
      </c>
      <c r="L60" s="105">
        <v>32</v>
      </c>
      <c r="M60" s="105">
        <v>151</v>
      </c>
      <c r="N60" s="105">
        <v>85</v>
      </c>
      <c r="O60" s="105">
        <v>1</v>
      </c>
      <c r="P60" s="105"/>
      <c r="Q60" s="105">
        <v>3</v>
      </c>
      <c r="R60" s="105"/>
      <c r="S60" s="106">
        <v>4693</v>
      </c>
      <c r="T60" s="106">
        <v>284</v>
      </c>
      <c r="U60" s="73"/>
    </row>
    <row r="61" spans="1:21" s="74" customFormat="1" ht="18" customHeight="1" x14ac:dyDescent="0.3">
      <c r="A61" s="113" t="s">
        <v>324</v>
      </c>
      <c r="B61" s="107">
        <v>632</v>
      </c>
      <c r="C61" s="107">
        <v>15</v>
      </c>
      <c r="D61" s="107">
        <v>1143</v>
      </c>
      <c r="E61" s="107">
        <v>1379</v>
      </c>
      <c r="F61" s="107">
        <v>520</v>
      </c>
      <c r="G61" s="107">
        <v>24</v>
      </c>
      <c r="H61" s="107">
        <v>58</v>
      </c>
      <c r="I61" s="107">
        <v>775</v>
      </c>
      <c r="J61" s="107">
        <v>1101</v>
      </c>
      <c r="K61" s="107">
        <v>314</v>
      </c>
      <c r="L61" s="107">
        <v>45</v>
      </c>
      <c r="M61" s="107">
        <v>188</v>
      </c>
      <c r="N61" s="107">
        <v>98</v>
      </c>
      <c r="O61" s="107">
        <v>3</v>
      </c>
      <c r="P61" s="107"/>
      <c r="Q61" s="107">
        <v>6</v>
      </c>
      <c r="R61" s="107"/>
      <c r="S61" s="108">
        <v>6301</v>
      </c>
      <c r="T61" s="108">
        <v>259</v>
      </c>
      <c r="U61" s="73"/>
    </row>
    <row r="62" spans="1:21" s="74" customFormat="1" ht="18" customHeight="1" x14ac:dyDescent="0.3">
      <c r="A62" s="112" t="s">
        <v>325</v>
      </c>
      <c r="B62" s="105">
        <v>758</v>
      </c>
      <c r="C62" s="105">
        <v>8</v>
      </c>
      <c r="D62" s="105">
        <v>1742</v>
      </c>
      <c r="E62" s="105">
        <v>2436</v>
      </c>
      <c r="F62" s="105">
        <v>887</v>
      </c>
      <c r="G62" s="105">
        <v>68</v>
      </c>
      <c r="H62" s="105">
        <v>114</v>
      </c>
      <c r="I62" s="105">
        <v>1358</v>
      </c>
      <c r="J62" s="105">
        <v>2045</v>
      </c>
      <c r="K62" s="105">
        <v>734</v>
      </c>
      <c r="L62" s="105">
        <v>71</v>
      </c>
      <c r="M62" s="105">
        <v>437</v>
      </c>
      <c r="N62" s="105">
        <v>225</v>
      </c>
      <c r="O62" s="105">
        <v>2</v>
      </c>
      <c r="P62" s="105"/>
      <c r="Q62" s="105">
        <v>12</v>
      </c>
      <c r="R62" s="105"/>
      <c r="S62" s="106">
        <v>10897</v>
      </c>
      <c r="T62" s="106">
        <v>580</v>
      </c>
      <c r="U62" s="73"/>
    </row>
    <row r="63" spans="1:21" s="74" customFormat="1" ht="18" customHeight="1" x14ac:dyDescent="0.3">
      <c r="A63" s="113" t="s">
        <v>326</v>
      </c>
      <c r="B63" s="107">
        <v>9924</v>
      </c>
      <c r="C63" s="107">
        <v>156</v>
      </c>
      <c r="D63" s="107">
        <v>21980</v>
      </c>
      <c r="E63" s="107">
        <v>46954</v>
      </c>
      <c r="F63" s="107">
        <v>16781</v>
      </c>
      <c r="G63" s="107">
        <v>379</v>
      </c>
      <c r="H63" s="107">
        <v>1830</v>
      </c>
      <c r="I63" s="107">
        <v>34039</v>
      </c>
      <c r="J63" s="107">
        <v>44979</v>
      </c>
      <c r="K63" s="107">
        <v>14854</v>
      </c>
      <c r="L63" s="107">
        <v>518</v>
      </c>
      <c r="M63" s="107">
        <v>2451</v>
      </c>
      <c r="N63" s="107">
        <v>1320</v>
      </c>
      <c r="O63" s="107">
        <v>70</v>
      </c>
      <c r="P63" s="107">
        <v>30</v>
      </c>
      <c r="Q63" s="107">
        <v>6112</v>
      </c>
      <c r="R63" s="107"/>
      <c r="S63" s="108">
        <v>202377</v>
      </c>
      <c r="T63" s="108">
        <v>8575</v>
      </c>
      <c r="U63" s="73"/>
    </row>
    <row r="64" spans="1:21" s="74" customFormat="1" ht="18" customHeight="1" x14ac:dyDescent="0.3">
      <c r="A64" s="112" t="s">
        <v>327</v>
      </c>
      <c r="B64" s="105">
        <v>330</v>
      </c>
      <c r="C64" s="105">
        <v>3</v>
      </c>
      <c r="D64" s="105">
        <v>545</v>
      </c>
      <c r="E64" s="105">
        <v>633</v>
      </c>
      <c r="F64" s="105">
        <v>257</v>
      </c>
      <c r="G64" s="105">
        <v>27</v>
      </c>
      <c r="H64" s="105">
        <v>19</v>
      </c>
      <c r="I64" s="105">
        <v>472</v>
      </c>
      <c r="J64" s="105">
        <v>574</v>
      </c>
      <c r="K64" s="105">
        <v>234</v>
      </c>
      <c r="L64" s="105">
        <v>41</v>
      </c>
      <c r="M64" s="105">
        <v>168</v>
      </c>
      <c r="N64" s="105">
        <v>78</v>
      </c>
      <c r="O64" s="105">
        <v>1</v>
      </c>
      <c r="P64" s="105"/>
      <c r="Q64" s="105">
        <v>11</v>
      </c>
      <c r="R64" s="105"/>
      <c r="S64" s="106">
        <v>3393</v>
      </c>
      <c r="T64" s="106">
        <v>207</v>
      </c>
      <c r="U64" s="73"/>
    </row>
    <row r="65" spans="1:21" s="74" customFormat="1" ht="18" customHeight="1" x14ac:dyDescent="0.3">
      <c r="A65" s="113" t="s">
        <v>328</v>
      </c>
      <c r="B65" s="107">
        <v>530</v>
      </c>
      <c r="C65" s="107">
        <v>7</v>
      </c>
      <c r="D65" s="107">
        <v>938</v>
      </c>
      <c r="E65" s="107">
        <v>1462</v>
      </c>
      <c r="F65" s="107">
        <v>601</v>
      </c>
      <c r="G65" s="107">
        <v>5</v>
      </c>
      <c r="H65" s="107">
        <v>64</v>
      </c>
      <c r="I65" s="107">
        <v>1003</v>
      </c>
      <c r="J65" s="107">
        <v>1605</v>
      </c>
      <c r="K65" s="107">
        <v>639</v>
      </c>
      <c r="L65" s="107">
        <v>39</v>
      </c>
      <c r="M65" s="107">
        <v>258</v>
      </c>
      <c r="N65" s="107">
        <v>137</v>
      </c>
      <c r="O65" s="107">
        <v>1</v>
      </c>
      <c r="P65" s="107"/>
      <c r="Q65" s="107">
        <v>29</v>
      </c>
      <c r="R65" s="107"/>
      <c r="S65" s="108">
        <v>7318</v>
      </c>
      <c r="T65" s="108">
        <v>479</v>
      </c>
      <c r="U65" s="73"/>
    </row>
    <row r="66" spans="1:21" s="74" customFormat="1" ht="18" customHeight="1" x14ac:dyDescent="0.3">
      <c r="A66" s="112" t="s">
        <v>329</v>
      </c>
      <c r="B66" s="105">
        <v>1108</v>
      </c>
      <c r="C66" s="105">
        <v>7</v>
      </c>
      <c r="D66" s="105">
        <v>2197</v>
      </c>
      <c r="E66" s="105">
        <v>3541</v>
      </c>
      <c r="F66" s="105">
        <v>1504</v>
      </c>
      <c r="G66" s="105">
        <v>16</v>
      </c>
      <c r="H66" s="105">
        <v>123</v>
      </c>
      <c r="I66" s="105">
        <v>2232</v>
      </c>
      <c r="J66" s="105">
        <v>3161</v>
      </c>
      <c r="K66" s="105">
        <v>1079</v>
      </c>
      <c r="L66" s="105">
        <v>100</v>
      </c>
      <c r="M66" s="105">
        <v>401</v>
      </c>
      <c r="N66" s="105">
        <v>213</v>
      </c>
      <c r="O66" s="105">
        <v>1</v>
      </c>
      <c r="P66" s="105">
        <v>1</v>
      </c>
      <c r="Q66" s="105">
        <v>31</v>
      </c>
      <c r="R66" s="105"/>
      <c r="S66" s="106">
        <v>15715</v>
      </c>
      <c r="T66" s="106">
        <v>746</v>
      </c>
      <c r="U66" s="73"/>
    </row>
    <row r="67" spans="1:21" s="74" customFormat="1" ht="18" customHeight="1" x14ac:dyDescent="0.3">
      <c r="A67" s="113" t="s">
        <v>330</v>
      </c>
      <c r="B67" s="107">
        <v>1732</v>
      </c>
      <c r="C67" s="107">
        <v>20</v>
      </c>
      <c r="D67" s="107">
        <v>4077</v>
      </c>
      <c r="E67" s="107">
        <v>5068</v>
      </c>
      <c r="F67" s="107">
        <v>1817</v>
      </c>
      <c r="G67" s="107">
        <v>27</v>
      </c>
      <c r="H67" s="107">
        <v>250</v>
      </c>
      <c r="I67" s="107">
        <v>3495</v>
      </c>
      <c r="J67" s="107">
        <v>4460</v>
      </c>
      <c r="K67" s="107">
        <v>1523</v>
      </c>
      <c r="L67" s="107">
        <v>60</v>
      </c>
      <c r="M67" s="107">
        <v>598</v>
      </c>
      <c r="N67" s="107">
        <v>319</v>
      </c>
      <c r="O67" s="107">
        <v>14</v>
      </c>
      <c r="P67" s="107"/>
      <c r="Q67" s="107">
        <v>35</v>
      </c>
      <c r="R67" s="107"/>
      <c r="S67" s="108">
        <v>23495</v>
      </c>
      <c r="T67" s="108">
        <v>1081</v>
      </c>
      <c r="U67" s="73"/>
    </row>
    <row r="68" spans="1:21" s="74" customFormat="1" ht="18" customHeight="1" x14ac:dyDescent="0.3">
      <c r="A68" s="112" t="s">
        <v>331</v>
      </c>
      <c r="B68" s="105">
        <v>2058</v>
      </c>
      <c r="C68" s="105">
        <v>28</v>
      </c>
      <c r="D68" s="105">
        <v>5968</v>
      </c>
      <c r="E68" s="105">
        <v>7428</v>
      </c>
      <c r="F68" s="105">
        <v>2824</v>
      </c>
      <c r="G68" s="105">
        <v>284</v>
      </c>
      <c r="H68" s="105">
        <v>331</v>
      </c>
      <c r="I68" s="105">
        <v>5065</v>
      </c>
      <c r="J68" s="105">
        <v>6934</v>
      </c>
      <c r="K68" s="105">
        <v>2107</v>
      </c>
      <c r="L68" s="105">
        <v>138</v>
      </c>
      <c r="M68" s="105">
        <v>722</v>
      </c>
      <c r="N68" s="105">
        <v>397</v>
      </c>
      <c r="O68" s="105">
        <v>6</v>
      </c>
      <c r="P68" s="105"/>
      <c r="Q68" s="105">
        <v>158</v>
      </c>
      <c r="R68" s="105">
        <v>1</v>
      </c>
      <c r="S68" s="106">
        <v>34449</v>
      </c>
      <c r="T68" s="106">
        <v>1406</v>
      </c>
      <c r="U68" s="73"/>
    </row>
    <row r="69" spans="1:21" s="74" customFormat="1" ht="18" customHeight="1" x14ac:dyDescent="0.3">
      <c r="A69" s="113" t="s">
        <v>332</v>
      </c>
      <c r="B69" s="107">
        <v>621</v>
      </c>
      <c r="C69" s="107">
        <v>7</v>
      </c>
      <c r="D69" s="107">
        <v>1215</v>
      </c>
      <c r="E69" s="107">
        <v>1304</v>
      </c>
      <c r="F69" s="107">
        <v>503</v>
      </c>
      <c r="G69" s="107">
        <v>3</v>
      </c>
      <c r="H69" s="107">
        <v>29</v>
      </c>
      <c r="I69" s="107">
        <v>837</v>
      </c>
      <c r="J69" s="107">
        <v>838</v>
      </c>
      <c r="K69" s="107">
        <v>240</v>
      </c>
      <c r="L69" s="107">
        <v>21</v>
      </c>
      <c r="M69" s="107">
        <v>204</v>
      </c>
      <c r="N69" s="107">
        <v>93</v>
      </c>
      <c r="O69" s="107">
        <v>2</v>
      </c>
      <c r="P69" s="107"/>
      <c r="Q69" s="107">
        <v>1</v>
      </c>
      <c r="R69" s="107"/>
      <c r="S69" s="108">
        <v>5918</v>
      </c>
      <c r="T69" s="108">
        <v>177</v>
      </c>
      <c r="U69" s="73"/>
    </row>
    <row r="70" spans="1:21" s="74" customFormat="1" ht="18" customHeight="1" x14ac:dyDescent="0.3">
      <c r="A70" s="112" t="s">
        <v>333</v>
      </c>
      <c r="B70" s="105">
        <v>1395</v>
      </c>
      <c r="C70" s="105">
        <v>23</v>
      </c>
      <c r="D70" s="105">
        <v>4470</v>
      </c>
      <c r="E70" s="105">
        <v>8010</v>
      </c>
      <c r="F70" s="105">
        <v>3495</v>
      </c>
      <c r="G70" s="105">
        <v>140</v>
      </c>
      <c r="H70" s="105">
        <v>469</v>
      </c>
      <c r="I70" s="105">
        <v>5947</v>
      </c>
      <c r="J70" s="105">
        <v>7521</v>
      </c>
      <c r="K70" s="105">
        <v>2234</v>
      </c>
      <c r="L70" s="105">
        <v>132</v>
      </c>
      <c r="M70" s="105">
        <v>503</v>
      </c>
      <c r="N70" s="105">
        <v>301</v>
      </c>
      <c r="O70" s="105">
        <v>6</v>
      </c>
      <c r="P70" s="105"/>
      <c r="Q70" s="105">
        <v>195</v>
      </c>
      <c r="R70" s="105"/>
      <c r="S70" s="106">
        <v>34841</v>
      </c>
      <c r="T70" s="106">
        <v>1234</v>
      </c>
      <c r="U70" s="73"/>
    </row>
    <row r="71" spans="1:21" s="74" customFormat="1" ht="18" customHeight="1" x14ac:dyDescent="0.3">
      <c r="A71" s="113" t="s">
        <v>334</v>
      </c>
      <c r="B71" s="107">
        <v>916</v>
      </c>
      <c r="C71" s="107">
        <v>17</v>
      </c>
      <c r="D71" s="107">
        <v>2252</v>
      </c>
      <c r="E71" s="107">
        <v>2892</v>
      </c>
      <c r="F71" s="107">
        <v>1129</v>
      </c>
      <c r="G71" s="107">
        <v>53</v>
      </c>
      <c r="H71" s="107">
        <v>117</v>
      </c>
      <c r="I71" s="107">
        <v>2023</v>
      </c>
      <c r="J71" s="107">
        <v>3512</v>
      </c>
      <c r="K71" s="107">
        <v>1304</v>
      </c>
      <c r="L71" s="107">
        <v>54</v>
      </c>
      <c r="M71" s="107">
        <v>275</v>
      </c>
      <c r="N71" s="107">
        <v>153</v>
      </c>
      <c r="O71" s="107">
        <v>1</v>
      </c>
      <c r="P71" s="107">
        <v>7</v>
      </c>
      <c r="Q71" s="107">
        <v>735</v>
      </c>
      <c r="R71" s="107"/>
      <c r="S71" s="108">
        <v>15440</v>
      </c>
      <c r="T71" s="108">
        <v>937</v>
      </c>
      <c r="U71" s="73"/>
    </row>
    <row r="72" spans="1:21" s="74" customFormat="1" ht="18" customHeight="1" x14ac:dyDescent="0.3">
      <c r="A72" s="112" t="s">
        <v>335</v>
      </c>
      <c r="B72" s="105">
        <v>216</v>
      </c>
      <c r="C72" s="105">
        <v>2</v>
      </c>
      <c r="D72" s="105">
        <v>360</v>
      </c>
      <c r="E72" s="105">
        <v>655</v>
      </c>
      <c r="F72" s="105">
        <v>238</v>
      </c>
      <c r="G72" s="105">
        <v>2</v>
      </c>
      <c r="H72" s="105">
        <v>20</v>
      </c>
      <c r="I72" s="105">
        <v>187</v>
      </c>
      <c r="J72" s="105">
        <v>365</v>
      </c>
      <c r="K72" s="105">
        <v>115</v>
      </c>
      <c r="L72" s="105">
        <v>24</v>
      </c>
      <c r="M72" s="105">
        <v>74</v>
      </c>
      <c r="N72" s="105">
        <v>26</v>
      </c>
      <c r="O72" s="105"/>
      <c r="P72" s="105"/>
      <c r="Q72" s="105"/>
      <c r="R72" s="105"/>
      <c r="S72" s="106">
        <v>2284</v>
      </c>
      <c r="T72" s="106">
        <v>116</v>
      </c>
      <c r="U72" s="73"/>
    </row>
    <row r="73" spans="1:21" s="74" customFormat="1" ht="18" customHeight="1" x14ac:dyDescent="0.3">
      <c r="A73" s="113" t="s">
        <v>336</v>
      </c>
      <c r="B73" s="107">
        <v>631</v>
      </c>
      <c r="C73" s="107">
        <v>11</v>
      </c>
      <c r="D73" s="107">
        <v>1448</v>
      </c>
      <c r="E73" s="107">
        <v>1923</v>
      </c>
      <c r="F73" s="107">
        <v>793</v>
      </c>
      <c r="G73" s="107">
        <v>10</v>
      </c>
      <c r="H73" s="107">
        <v>92</v>
      </c>
      <c r="I73" s="107">
        <v>1359</v>
      </c>
      <c r="J73" s="107">
        <v>2049</v>
      </c>
      <c r="K73" s="107">
        <v>562</v>
      </c>
      <c r="L73" s="107">
        <v>39</v>
      </c>
      <c r="M73" s="107">
        <v>197</v>
      </c>
      <c r="N73" s="107">
        <v>111</v>
      </c>
      <c r="O73" s="107">
        <v>1</v>
      </c>
      <c r="P73" s="107"/>
      <c r="Q73" s="107">
        <v>18</v>
      </c>
      <c r="R73" s="107"/>
      <c r="S73" s="108">
        <v>9244</v>
      </c>
      <c r="T73" s="108">
        <v>376</v>
      </c>
      <c r="U73" s="73"/>
    </row>
    <row r="74" spans="1:21" s="74" customFormat="1" ht="18" customHeight="1" x14ac:dyDescent="0.3">
      <c r="A74" s="112" t="s">
        <v>337</v>
      </c>
      <c r="B74" s="105">
        <v>745</v>
      </c>
      <c r="C74" s="105">
        <v>6</v>
      </c>
      <c r="D74" s="105">
        <v>1683</v>
      </c>
      <c r="E74" s="105">
        <v>2696</v>
      </c>
      <c r="F74" s="105">
        <v>1189</v>
      </c>
      <c r="G74" s="105">
        <v>49</v>
      </c>
      <c r="H74" s="105">
        <v>92</v>
      </c>
      <c r="I74" s="105">
        <v>2380</v>
      </c>
      <c r="J74" s="105">
        <v>2540</v>
      </c>
      <c r="K74" s="105">
        <v>815</v>
      </c>
      <c r="L74" s="105">
        <v>51</v>
      </c>
      <c r="M74" s="105">
        <v>298</v>
      </c>
      <c r="N74" s="105">
        <v>178</v>
      </c>
      <c r="O74" s="105">
        <v>2</v>
      </c>
      <c r="P74" s="105"/>
      <c r="Q74" s="105">
        <v>42</v>
      </c>
      <c r="R74" s="105"/>
      <c r="S74" s="106">
        <v>12766</v>
      </c>
      <c r="T74" s="106">
        <v>575</v>
      </c>
      <c r="U74" s="73"/>
    </row>
    <row r="75" spans="1:21" s="74" customFormat="1" ht="18" customHeight="1" x14ac:dyDescent="0.3">
      <c r="A75" s="113" t="s">
        <v>338</v>
      </c>
      <c r="B75" s="107">
        <v>230</v>
      </c>
      <c r="C75" s="107">
        <v>2</v>
      </c>
      <c r="D75" s="107">
        <v>462</v>
      </c>
      <c r="E75" s="107">
        <v>566</v>
      </c>
      <c r="F75" s="107">
        <v>204</v>
      </c>
      <c r="G75" s="107">
        <v>4</v>
      </c>
      <c r="H75" s="107">
        <v>37</v>
      </c>
      <c r="I75" s="107">
        <v>348</v>
      </c>
      <c r="J75" s="107">
        <v>526</v>
      </c>
      <c r="K75" s="107">
        <v>143</v>
      </c>
      <c r="L75" s="107">
        <v>17</v>
      </c>
      <c r="M75" s="107">
        <v>92</v>
      </c>
      <c r="N75" s="107">
        <v>63</v>
      </c>
      <c r="O75" s="107"/>
      <c r="P75" s="107"/>
      <c r="Q75" s="107">
        <v>2</v>
      </c>
      <c r="R75" s="107"/>
      <c r="S75" s="108">
        <v>2696</v>
      </c>
      <c r="T75" s="108">
        <v>124</v>
      </c>
      <c r="U75" s="73"/>
    </row>
    <row r="76" spans="1:21" s="74" customFormat="1" ht="18" customHeight="1" x14ac:dyDescent="0.3">
      <c r="A76" s="112" t="s">
        <v>339</v>
      </c>
      <c r="B76" s="105">
        <v>705</v>
      </c>
      <c r="C76" s="105">
        <v>5</v>
      </c>
      <c r="D76" s="105">
        <v>1345</v>
      </c>
      <c r="E76" s="105">
        <v>2078</v>
      </c>
      <c r="F76" s="105">
        <v>795</v>
      </c>
      <c r="G76" s="105">
        <v>47</v>
      </c>
      <c r="H76" s="105">
        <v>87</v>
      </c>
      <c r="I76" s="105">
        <v>1221</v>
      </c>
      <c r="J76" s="105">
        <v>1430</v>
      </c>
      <c r="K76" s="105">
        <v>579</v>
      </c>
      <c r="L76" s="105">
        <v>55</v>
      </c>
      <c r="M76" s="105">
        <v>270</v>
      </c>
      <c r="N76" s="105">
        <v>147</v>
      </c>
      <c r="O76" s="105">
        <v>2</v>
      </c>
      <c r="P76" s="105"/>
      <c r="Q76" s="105">
        <v>30</v>
      </c>
      <c r="R76" s="105"/>
      <c r="S76" s="106">
        <v>8796</v>
      </c>
      <c r="T76" s="106">
        <v>379</v>
      </c>
      <c r="U76" s="73"/>
    </row>
    <row r="77" spans="1:21" s="74" customFormat="1" ht="18" customHeight="1" x14ac:dyDescent="0.3">
      <c r="A77" s="113" t="s">
        <v>340</v>
      </c>
      <c r="B77" s="107">
        <v>2352</v>
      </c>
      <c r="C77" s="107">
        <v>43</v>
      </c>
      <c r="D77" s="107">
        <v>7346</v>
      </c>
      <c r="E77" s="107">
        <v>8513</v>
      </c>
      <c r="F77" s="107">
        <v>3138</v>
      </c>
      <c r="G77" s="107">
        <v>122</v>
      </c>
      <c r="H77" s="107">
        <v>404</v>
      </c>
      <c r="I77" s="107">
        <v>5964</v>
      </c>
      <c r="J77" s="107">
        <v>7955</v>
      </c>
      <c r="K77" s="107">
        <v>2568</v>
      </c>
      <c r="L77" s="107">
        <v>137</v>
      </c>
      <c r="M77" s="107">
        <v>746</v>
      </c>
      <c r="N77" s="107">
        <v>361</v>
      </c>
      <c r="O77" s="107">
        <v>6</v>
      </c>
      <c r="P77" s="107"/>
      <c r="Q77" s="107">
        <v>120</v>
      </c>
      <c r="R77" s="107"/>
      <c r="S77" s="108">
        <v>39775</v>
      </c>
      <c r="T77" s="108">
        <v>1797</v>
      </c>
      <c r="U77" s="73"/>
    </row>
    <row r="78" spans="1:21" s="74" customFormat="1" ht="18" customHeight="1" x14ac:dyDescent="0.3">
      <c r="A78" s="112" t="s">
        <v>341</v>
      </c>
      <c r="B78" s="105">
        <v>257</v>
      </c>
      <c r="C78" s="105">
        <v>3</v>
      </c>
      <c r="D78" s="105">
        <v>469</v>
      </c>
      <c r="E78" s="105">
        <v>667</v>
      </c>
      <c r="F78" s="105">
        <v>224</v>
      </c>
      <c r="G78" s="105">
        <v>22</v>
      </c>
      <c r="H78" s="105">
        <v>43</v>
      </c>
      <c r="I78" s="105">
        <v>443</v>
      </c>
      <c r="J78" s="105">
        <v>647</v>
      </c>
      <c r="K78" s="105">
        <v>279</v>
      </c>
      <c r="L78" s="105">
        <v>28</v>
      </c>
      <c r="M78" s="105">
        <v>91</v>
      </c>
      <c r="N78" s="105">
        <v>57</v>
      </c>
      <c r="O78" s="105">
        <v>4</v>
      </c>
      <c r="P78" s="105"/>
      <c r="Q78" s="105">
        <v>16</v>
      </c>
      <c r="R78" s="105"/>
      <c r="S78" s="106">
        <v>3250</v>
      </c>
      <c r="T78" s="106">
        <v>209</v>
      </c>
      <c r="U78" s="73"/>
    </row>
    <row r="79" spans="1:21" s="74" customFormat="1" ht="18" customHeight="1" x14ac:dyDescent="0.3">
      <c r="A79" s="113" t="s">
        <v>342</v>
      </c>
      <c r="B79" s="107">
        <v>1843</v>
      </c>
      <c r="C79" s="107">
        <v>16</v>
      </c>
      <c r="D79" s="107">
        <v>4229</v>
      </c>
      <c r="E79" s="107">
        <v>7100</v>
      </c>
      <c r="F79" s="107">
        <v>2592</v>
      </c>
      <c r="G79" s="107">
        <v>66</v>
      </c>
      <c r="H79" s="107">
        <v>343</v>
      </c>
      <c r="I79" s="107">
        <v>4372</v>
      </c>
      <c r="J79" s="107">
        <v>7501</v>
      </c>
      <c r="K79" s="107">
        <v>2744</v>
      </c>
      <c r="L79" s="107">
        <v>190</v>
      </c>
      <c r="M79" s="107">
        <v>941</v>
      </c>
      <c r="N79" s="107">
        <v>550</v>
      </c>
      <c r="O79" s="107">
        <v>7</v>
      </c>
      <c r="P79" s="107"/>
      <c r="Q79" s="107">
        <v>246</v>
      </c>
      <c r="R79" s="107"/>
      <c r="S79" s="108">
        <v>32740</v>
      </c>
      <c r="T79" s="108">
        <v>2030</v>
      </c>
      <c r="U79" s="73"/>
    </row>
    <row r="80" spans="1:21" s="74" customFormat="1" ht="18" customHeight="1" x14ac:dyDescent="0.3">
      <c r="A80" s="112" t="s">
        <v>343</v>
      </c>
      <c r="B80" s="105">
        <v>927</v>
      </c>
      <c r="C80" s="105">
        <v>9</v>
      </c>
      <c r="D80" s="105">
        <v>2693</v>
      </c>
      <c r="E80" s="105">
        <v>4030</v>
      </c>
      <c r="F80" s="105">
        <v>1636</v>
      </c>
      <c r="G80" s="105">
        <v>16</v>
      </c>
      <c r="H80" s="105">
        <v>144</v>
      </c>
      <c r="I80" s="105">
        <v>2606</v>
      </c>
      <c r="J80" s="105">
        <v>2940</v>
      </c>
      <c r="K80" s="105">
        <v>762</v>
      </c>
      <c r="L80" s="105">
        <v>65</v>
      </c>
      <c r="M80" s="105">
        <v>495</v>
      </c>
      <c r="N80" s="105">
        <v>239</v>
      </c>
      <c r="O80" s="105">
        <v>1</v>
      </c>
      <c r="P80" s="105"/>
      <c r="Q80" s="105">
        <v>34</v>
      </c>
      <c r="R80" s="105"/>
      <c r="S80" s="106">
        <v>16597</v>
      </c>
      <c r="T80" s="106">
        <v>541</v>
      </c>
      <c r="U80" s="73"/>
    </row>
    <row r="81" spans="1:21" s="74" customFormat="1" ht="18" customHeight="1" x14ac:dyDescent="0.3">
      <c r="A81" s="113" t="s">
        <v>344</v>
      </c>
      <c r="B81" s="107">
        <v>3123</v>
      </c>
      <c r="C81" s="107">
        <v>30</v>
      </c>
      <c r="D81" s="107">
        <v>8005</v>
      </c>
      <c r="E81" s="107">
        <v>12817</v>
      </c>
      <c r="F81" s="107">
        <v>5195</v>
      </c>
      <c r="G81" s="107">
        <v>65</v>
      </c>
      <c r="H81" s="107">
        <v>388</v>
      </c>
      <c r="I81" s="107">
        <v>7225</v>
      </c>
      <c r="J81" s="107">
        <v>9361</v>
      </c>
      <c r="K81" s="107">
        <v>2568</v>
      </c>
      <c r="L81" s="107">
        <v>193</v>
      </c>
      <c r="M81" s="107">
        <v>1158</v>
      </c>
      <c r="N81" s="107">
        <v>582</v>
      </c>
      <c r="O81" s="107">
        <v>6</v>
      </c>
      <c r="P81" s="107"/>
      <c r="Q81" s="107">
        <v>38</v>
      </c>
      <c r="R81" s="107"/>
      <c r="S81" s="108">
        <v>50754</v>
      </c>
      <c r="T81" s="108">
        <v>1668</v>
      </c>
      <c r="U81" s="73"/>
    </row>
    <row r="82" spans="1:21" s="74" customFormat="1" ht="18" customHeight="1" x14ac:dyDescent="0.3">
      <c r="A82" s="112" t="s">
        <v>345</v>
      </c>
      <c r="B82" s="105">
        <v>1675</v>
      </c>
      <c r="C82" s="105">
        <v>18</v>
      </c>
      <c r="D82" s="105">
        <v>3754</v>
      </c>
      <c r="E82" s="105">
        <v>4975</v>
      </c>
      <c r="F82" s="105">
        <v>1915</v>
      </c>
      <c r="G82" s="105">
        <v>67</v>
      </c>
      <c r="H82" s="105">
        <v>173</v>
      </c>
      <c r="I82" s="105">
        <v>2445</v>
      </c>
      <c r="J82" s="105">
        <v>3986</v>
      </c>
      <c r="K82" s="105">
        <v>1407</v>
      </c>
      <c r="L82" s="105">
        <v>191</v>
      </c>
      <c r="M82" s="105">
        <v>827</v>
      </c>
      <c r="N82" s="105">
        <v>444</v>
      </c>
      <c r="O82" s="105"/>
      <c r="P82" s="105"/>
      <c r="Q82" s="105">
        <v>37</v>
      </c>
      <c r="R82" s="105"/>
      <c r="S82" s="106">
        <v>21914</v>
      </c>
      <c r="T82" s="106">
        <v>900</v>
      </c>
      <c r="U82" s="73"/>
    </row>
    <row r="83" spans="1:21" s="74" customFormat="1" ht="18" customHeight="1" x14ac:dyDescent="0.3">
      <c r="A83" s="113" t="s">
        <v>346</v>
      </c>
      <c r="B83" s="107">
        <v>1728</v>
      </c>
      <c r="C83" s="107">
        <v>25</v>
      </c>
      <c r="D83" s="107">
        <v>4380</v>
      </c>
      <c r="E83" s="107">
        <v>8277</v>
      </c>
      <c r="F83" s="107">
        <v>3210</v>
      </c>
      <c r="G83" s="107">
        <v>115</v>
      </c>
      <c r="H83" s="107">
        <v>302</v>
      </c>
      <c r="I83" s="107">
        <v>4974</v>
      </c>
      <c r="J83" s="107">
        <v>6766</v>
      </c>
      <c r="K83" s="107">
        <v>2307</v>
      </c>
      <c r="L83" s="107">
        <v>133</v>
      </c>
      <c r="M83" s="107">
        <v>739</v>
      </c>
      <c r="N83" s="107">
        <v>445</v>
      </c>
      <c r="O83" s="107">
        <v>10</v>
      </c>
      <c r="P83" s="107"/>
      <c r="Q83" s="107">
        <v>144</v>
      </c>
      <c r="R83" s="107"/>
      <c r="S83" s="108">
        <v>33555</v>
      </c>
      <c r="T83" s="108">
        <v>1537</v>
      </c>
      <c r="U83" s="73"/>
    </row>
    <row r="84" spans="1:21" s="74" customFormat="1" ht="18" customHeight="1" x14ac:dyDescent="0.3">
      <c r="A84" s="112" t="s">
        <v>347</v>
      </c>
      <c r="B84" s="105">
        <v>1122</v>
      </c>
      <c r="C84" s="105">
        <v>8</v>
      </c>
      <c r="D84" s="105">
        <v>2700</v>
      </c>
      <c r="E84" s="105">
        <v>3391</v>
      </c>
      <c r="F84" s="105">
        <v>1255</v>
      </c>
      <c r="G84" s="105">
        <v>82</v>
      </c>
      <c r="H84" s="105">
        <v>240</v>
      </c>
      <c r="I84" s="105">
        <v>1786</v>
      </c>
      <c r="J84" s="105">
        <v>2935</v>
      </c>
      <c r="K84" s="105">
        <v>1130</v>
      </c>
      <c r="L84" s="105">
        <v>109</v>
      </c>
      <c r="M84" s="105">
        <v>478</v>
      </c>
      <c r="N84" s="105">
        <v>276</v>
      </c>
      <c r="O84" s="105">
        <v>6</v>
      </c>
      <c r="P84" s="105"/>
      <c r="Q84" s="105">
        <v>30</v>
      </c>
      <c r="R84" s="105"/>
      <c r="S84" s="106">
        <v>15548</v>
      </c>
      <c r="T84" s="106">
        <v>784</v>
      </c>
      <c r="U84" s="73"/>
    </row>
    <row r="85" spans="1:21" s="74" customFormat="1" ht="18" customHeight="1" x14ac:dyDescent="0.3">
      <c r="A85" s="113" t="s">
        <v>348</v>
      </c>
      <c r="B85" s="107">
        <v>1271</v>
      </c>
      <c r="C85" s="107">
        <v>13</v>
      </c>
      <c r="D85" s="107">
        <v>2288</v>
      </c>
      <c r="E85" s="107">
        <v>4744</v>
      </c>
      <c r="F85" s="107">
        <v>1328</v>
      </c>
      <c r="G85" s="107">
        <v>59</v>
      </c>
      <c r="H85" s="107">
        <v>151</v>
      </c>
      <c r="I85" s="107">
        <v>2585</v>
      </c>
      <c r="J85" s="107">
        <v>4079</v>
      </c>
      <c r="K85" s="107">
        <v>1227</v>
      </c>
      <c r="L85" s="107">
        <v>101</v>
      </c>
      <c r="M85" s="107">
        <v>462</v>
      </c>
      <c r="N85" s="107">
        <v>232</v>
      </c>
      <c r="O85" s="107">
        <v>1</v>
      </c>
      <c r="P85" s="107"/>
      <c r="Q85" s="107">
        <v>66</v>
      </c>
      <c r="R85" s="107"/>
      <c r="S85" s="108">
        <v>18607</v>
      </c>
      <c r="T85" s="108">
        <v>942</v>
      </c>
      <c r="U85" s="73"/>
    </row>
    <row r="86" spans="1:21" s="74" customFormat="1" ht="18" customHeight="1" x14ac:dyDescent="0.3">
      <c r="A86" s="112" t="s">
        <v>349</v>
      </c>
      <c r="B86" s="105">
        <v>739</v>
      </c>
      <c r="C86" s="105">
        <v>9</v>
      </c>
      <c r="D86" s="105">
        <v>2151</v>
      </c>
      <c r="E86" s="105">
        <v>3597</v>
      </c>
      <c r="F86" s="105">
        <v>1400</v>
      </c>
      <c r="G86" s="105">
        <v>22</v>
      </c>
      <c r="H86" s="105">
        <v>123</v>
      </c>
      <c r="I86" s="105">
        <v>1708</v>
      </c>
      <c r="J86" s="105">
        <v>2132</v>
      </c>
      <c r="K86" s="105">
        <v>515</v>
      </c>
      <c r="L86" s="105">
        <v>71</v>
      </c>
      <c r="M86" s="105">
        <v>314</v>
      </c>
      <c r="N86" s="105">
        <v>200</v>
      </c>
      <c r="O86" s="105">
        <v>1</v>
      </c>
      <c r="P86" s="105"/>
      <c r="Q86" s="105">
        <v>13</v>
      </c>
      <c r="R86" s="105"/>
      <c r="S86" s="106">
        <v>12995</v>
      </c>
      <c r="T86" s="106">
        <v>329</v>
      </c>
      <c r="U86" s="73"/>
    </row>
    <row r="87" spans="1:21" s="74" customFormat="1" ht="18" customHeight="1" x14ac:dyDescent="0.3">
      <c r="A87" s="113" t="s">
        <v>350</v>
      </c>
      <c r="B87" s="107">
        <v>834</v>
      </c>
      <c r="C87" s="107">
        <v>10</v>
      </c>
      <c r="D87" s="107">
        <v>1740</v>
      </c>
      <c r="E87" s="107">
        <v>2489</v>
      </c>
      <c r="F87" s="107">
        <v>1018</v>
      </c>
      <c r="G87" s="107">
        <v>8</v>
      </c>
      <c r="H87" s="107">
        <v>180</v>
      </c>
      <c r="I87" s="107">
        <v>1531</v>
      </c>
      <c r="J87" s="107">
        <v>2733</v>
      </c>
      <c r="K87" s="107">
        <v>1048</v>
      </c>
      <c r="L87" s="107">
        <v>81</v>
      </c>
      <c r="M87" s="107">
        <v>366</v>
      </c>
      <c r="N87" s="107">
        <v>210</v>
      </c>
      <c r="O87" s="107">
        <v>5</v>
      </c>
      <c r="P87" s="107"/>
      <c r="Q87" s="107">
        <v>39</v>
      </c>
      <c r="R87" s="107"/>
      <c r="S87" s="108">
        <v>12292</v>
      </c>
      <c r="T87" s="108">
        <v>728</v>
      </c>
      <c r="U87" s="73"/>
    </row>
    <row r="88" spans="1:21" s="74" customFormat="1" ht="18" customHeight="1" x14ac:dyDescent="0.3">
      <c r="A88" s="112" t="s">
        <v>351</v>
      </c>
      <c r="B88" s="105">
        <v>629</v>
      </c>
      <c r="C88" s="105">
        <v>7</v>
      </c>
      <c r="D88" s="105">
        <v>1261</v>
      </c>
      <c r="E88" s="105">
        <v>2086</v>
      </c>
      <c r="F88" s="105">
        <v>748</v>
      </c>
      <c r="G88" s="105">
        <v>29</v>
      </c>
      <c r="H88" s="105">
        <v>77</v>
      </c>
      <c r="I88" s="105">
        <v>971</v>
      </c>
      <c r="J88" s="105">
        <v>1560</v>
      </c>
      <c r="K88" s="105">
        <v>520</v>
      </c>
      <c r="L88" s="105">
        <v>56</v>
      </c>
      <c r="M88" s="105">
        <v>331</v>
      </c>
      <c r="N88" s="105">
        <v>168</v>
      </c>
      <c r="O88" s="105">
        <v>4</v>
      </c>
      <c r="P88" s="105"/>
      <c r="Q88" s="105">
        <v>9</v>
      </c>
      <c r="R88" s="105"/>
      <c r="S88" s="106">
        <v>8456</v>
      </c>
      <c r="T88" s="106">
        <v>431</v>
      </c>
      <c r="U88" s="73"/>
    </row>
    <row r="89" spans="1:21" s="74" customFormat="1" ht="18" customHeight="1" x14ac:dyDescent="0.3">
      <c r="A89" s="113" t="s">
        <v>352</v>
      </c>
      <c r="B89" s="107">
        <v>1392</v>
      </c>
      <c r="C89" s="107">
        <v>12</v>
      </c>
      <c r="D89" s="107">
        <v>2577</v>
      </c>
      <c r="E89" s="107">
        <v>3391</v>
      </c>
      <c r="F89" s="107">
        <v>1279</v>
      </c>
      <c r="G89" s="107">
        <v>7</v>
      </c>
      <c r="H89" s="107">
        <v>198</v>
      </c>
      <c r="I89" s="107">
        <v>1867</v>
      </c>
      <c r="J89" s="107">
        <v>3761</v>
      </c>
      <c r="K89" s="107">
        <v>1265</v>
      </c>
      <c r="L89" s="107">
        <v>151</v>
      </c>
      <c r="M89" s="107">
        <v>653</v>
      </c>
      <c r="N89" s="107">
        <v>370</v>
      </c>
      <c r="O89" s="107">
        <v>4</v>
      </c>
      <c r="P89" s="107"/>
      <c r="Q89" s="107">
        <v>83</v>
      </c>
      <c r="R89" s="107"/>
      <c r="S89" s="108">
        <v>17010</v>
      </c>
      <c r="T89" s="108">
        <v>1066</v>
      </c>
      <c r="U89" s="73"/>
    </row>
    <row r="90" spans="1:21" s="74" customFormat="1" ht="18" customHeight="1" x14ac:dyDescent="0.3">
      <c r="A90" s="112" t="s">
        <v>353</v>
      </c>
      <c r="B90" s="105">
        <v>313</v>
      </c>
      <c r="C90" s="105">
        <v>1</v>
      </c>
      <c r="D90" s="105">
        <v>547</v>
      </c>
      <c r="E90" s="105">
        <v>1261</v>
      </c>
      <c r="F90" s="105">
        <v>488</v>
      </c>
      <c r="G90" s="105">
        <v>30</v>
      </c>
      <c r="H90" s="105">
        <v>29</v>
      </c>
      <c r="I90" s="105">
        <v>736</v>
      </c>
      <c r="J90" s="105">
        <v>764</v>
      </c>
      <c r="K90" s="105">
        <v>256</v>
      </c>
      <c r="L90" s="105">
        <v>32</v>
      </c>
      <c r="M90" s="105">
        <v>96</v>
      </c>
      <c r="N90" s="105">
        <v>45</v>
      </c>
      <c r="O90" s="105">
        <v>2</v>
      </c>
      <c r="P90" s="105"/>
      <c r="Q90" s="105">
        <v>4</v>
      </c>
      <c r="R90" s="105"/>
      <c r="S90" s="106">
        <v>4604</v>
      </c>
      <c r="T90" s="106">
        <v>204</v>
      </c>
      <c r="U90" s="73"/>
    </row>
    <row r="91" spans="1:21" s="74" customFormat="1" ht="18" customHeight="1" x14ac:dyDescent="0.3">
      <c r="A91" s="113" t="s">
        <v>354</v>
      </c>
      <c r="B91" s="107">
        <v>386</v>
      </c>
      <c r="C91" s="107">
        <v>4</v>
      </c>
      <c r="D91" s="107">
        <v>900</v>
      </c>
      <c r="E91" s="107">
        <v>1303</v>
      </c>
      <c r="F91" s="107">
        <v>463</v>
      </c>
      <c r="G91" s="107">
        <v>29</v>
      </c>
      <c r="H91" s="107">
        <v>72</v>
      </c>
      <c r="I91" s="107">
        <v>726</v>
      </c>
      <c r="J91" s="107">
        <v>1244</v>
      </c>
      <c r="K91" s="107">
        <v>489</v>
      </c>
      <c r="L91" s="107">
        <v>44</v>
      </c>
      <c r="M91" s="107">
        <v>160</v>
      </c>
      <c r="N91" s="107">
        <v>99</v>
      </c>
      <c r="O91" s="107">
        <v>3</v>
      </c>
      <c r="P91" s="107"/>
      <c r="Q91" s="107">
        <v>5</v>
      </c>
      <c r="R91" s="107"/>
      <c r="S91" s="108">
        <v>5927</v>
      </c>
      <c r="T91" s="108">
        <v>365</v>
      </c>
      <c r="U91" s="73"/>
    </row>
    <row r="92" spans="1:21" s="74" customFormat="1" ht="18" customHeight="1" x14ac:dyDescent="0.3">
      <c r="A92" s="112" t="s">
        <v>355</v>
      </c>
      <c r="B92" s="105">
        <v>106</v>
      </c>
      <c r="C92" s="105"/>
      <c r="D92" s="105">
        <v>136</v>
      </c>
      <c r="E92" s="105">
        <v>142</v>
      </c>
      <c r="F92" s="105">
        <v>52</v>
      </c>
      <c r="G92" s="105">
        <v>6</v>
      </c>
      <c r="H92" s="105">
        <v>6</v>
      </c>
      <c r="I92" s="105">
        <v>108</v>
      </c>
      <c r="J92" s="105">
        <v>223</v>
      </c>
      <c r="K92" s="105">
        <v>66</v>
      </c>
      <c r="L92" s="105">
        <v>6</v>
      </c>
      <c r="M92" s="105">
        <v>36</v>
      </c>
      <c r="N92" s="105">
        <v>11</v>
      </c>
      <c r="O92" s="105">
        <v>1</v>
      </c>
      <c r="P92" s="105"/>
      <c r="Q92" s="105">
        <v>3</v>
      </c>
      <c r="R92" s="105"/>
      <c r="S92" s="106">
        <v>902</v>
      </c>
      <c r="T92" s="106">
        <v>61</v>
      </c>
      <c r="U92" s="73"/>
    </row>
    <row r="93" spans="1:21" s="74" customFormat="1" ht="18" customHeight="1" x14ac:dyDescent="0.3">
      <c r="A93" s="113" t="s">
        <v>356</v>
      </c>
      <c r="B93" s="107">
        <v>1518</v>
      </c>
      <c r="C93" s="107">
        <v>17</v>
      </c>
      <c r="D93" s="107">
        <v>3137</v>
      </c>
      <c r="E93" s="107">
        <v>6354</v>
      </c>
      <c r="F93" s="107">
        <v>2166</v>
      </c>
      <c r="G93" s="107">
        <v>62</v>
      </c>
      <c r="H93" s="107">
        <v>306</v>
      </c>
      <c r="I93" s="107">
        <v>4168</v>
      </c>
      <c r="J93" s="107">
        <v>7939</v>
      </c>
      <c r="K93" s="107">
        <v>3295</v>
      </c>
      <c r="L93" s="107">
        <v>106</v>
      </c>
      <c r="M93" s="107">
        <v>472</v>
      </c>
      <c r="N93" s="107">
        <v>284</v>
      </c>
      <c r="O93" s="107">
        <v>14</v>
      </c>
      <c r="P93" s="107">
        <v>2</v>
      </c>
      <c r="Q93" s="107">
        <v>521</v>
      </c>
      <c r="R93" s="107"/>
      <c r="S93" s="108">
        <v>30361</v>
      </c>
      <c r="T93" s="108">
        <v>2399</v>
      </c>
      <c r="U93" s="73"/>
    </row>
    <row r="94" spans="1:21" s="74" customFormat="1" ht="18" customHeight="1" x14ac:dyDescent="0.3">
      <c r="A94" s="112" t="s">
        <v>357</v>
      </c>
      <c r="B94" s="105">
        <v>1152</v>
      </c>
      <c r="C94" s="105">
        <v>8</v>
      </c>
      <c r="D94" s="105">
        <v>3157</v>
      </c>
      <c r="E94" s="105">
        <v>4341</v>
      </c>
      <c r="F94" s="105">
        <v>1765</v>
      </c>
      <c r="G94" s="105">
        <v>17</v>
      </c>
      <c r="H94" s="105">
        <v>164</v>
      </c>
      <c r="I94" s="105">
        <v>2457</v>
      </c>
      <c r="J94" s="105">
        <v>3292</v>
      </c>
      <c r="K94" s="105">
        <v>893</v>
      </c>
      <c r="L94" s="105">
        <v>66</v>
      </c>
      <c r="M94" s="105">
        <v>378</v>
      </c>
      <c r="N94" s="105">
        <v>235</v>
      </c>
      <c r="O94" s="105">
        <v>6</v>
      </c>
      <c r="P94" s="105"/>
      <c r="Q94" s="105">
        <v>34</v>
      </c>
      <c r="R94" s="105"/>
      <c r="S94" s="106">
        <v>17965</v>
      </c>
      <c r="T94" s="106">
        <v>690</v>
      </c>
      <c r="U94" s="73"/>
    </row>
    <row r="95" spans="1:21" s="74" customFormat="1" ht="18" customHeight="1" x14ac:dyDescent="0.3">
      <c r="A95" s="113" t="s">
        <v>358</v>
      </c>
      <c r="B95" s="107">
        <v>6650</v>
      </c>
      <c r="C95" s="107">
        <v>118</v>
      </c>
      <c r="D95" s="107">
        <v>14734</v>
      </c>
      <c r="E95" s="107">
        <v>27067</v>
      </c>
      <c r="F95" s="107">
        <v>10051</v>
      </c>
      <c r="G95" s="107">
        <v>304</v>
      </c>
      <c r="H95" s="107">
        <v>1253</v>
      </c>
      <c r="I95" s="107">
        <v>23016</v>
      </c>
      <c r="J95" s="107">
        <v>31579</v>
      </c>
      <c r="K95" s="107">
        <v>12394</v>
      </c>
      <c r="L95" s="107">
        <v>335</v>
      </c>
      <c r="M95" s="107">
        <v>1675</v>
      </c>
      <c r="N95" s="107">
        <v>813</v>
      </c>
      <c r="O95" s="107">
        <v>19</v>
      </c>
      <c r="P95" s="107">
        <v>32</v>
      </c>
      <c r="Q95" s="107">
        <v>4503</v>
      </c>
      <c r="R95" s="107"/>
      <c r="S95" s="108">
        <v>134543</v>
      </c>
      <c r="T95" s="108">
        <v>9166</v>
      </c>
      <c r="U95" s="73"/>
    </row>
    <row r="96" spans="1:21" s="74" customFormat="1" ht="18" customHeight="1" x14ac:dyDescent="0.3">
      <c r="A96" s="112" t="s">
        <v>359</v>
      </c>
      <c r="B96" s="105">
        <v>565</v>
      </c>
      <c r="C96" s="105">
        <v>7</v>
      </c>
      <c r="D96" s="105">
        <v>1007</v>
      </c>
      <c r="E96" s="105">
        <v>1087</v>
      </c>
      <c r="F96" s="105">
        <v>325</v>
      </c>
      <c r="G96" s="105">
        <v>5</v>
      </c>
      <c r="H96" s="105">
        <v>55</v>
      </c>
      <c r="I96" s="105">
        <v>386</v>
      </c>
      <c r="J96" s="105">
        <v>932</v>
      </c>
      <c r="K96" s="105">
        <v>328</v>
      </c>
      <c r="L96" s="105">
        <v>45</v>
      </c>
      <c r="M96" s="105">
        <v>181</v>
      </c>
      <c r="N96" s="105">
        <v>117</v>
      </c>
      <c r="O96" s="105">
        <v>2</v>
      </c>
      <c r="P96" s="105"/>
      <c r="Q96" s="105">
        <v>9</v>
      </c>
      <c r="R96" s="105"/>
      <c r="S96" s="106">
        <v>5051</v>
      </c>
      <c r="T96" s="106">
        <v>226</v>
      </c>
      <c r="U96" s="73"/>
    </row>
    <row r="97" spans="1:21" s="74" customFormat="1" ht="18" customHeight="1" x14ac:dyDescent="0.3">
      <c r="A97" s="113" t="s">
        <v>360</v>
      </c>
      <c r="B97" s="107">
        <v>331</v>
      </c>
      <c r="C97" s="107">
        <v>5</v>
      </c>
      <c r="D97" s="107">
        <v>743</v>
      </c>
      <c r="E97" s="107">
        <v>855</v>
      </c>
      <c r="F97" s="107">
        <v>312</v>
      </c>
      <c r="G97" s="107">
        <v>12</v>
      </c>
      <c r="H97" s="107">
        <v>33</v>
      </c>
      <c r="I97" s="107">
        <v>568</v>
      </c>
      <c r="J97" s="107">
        <v>640</v>
      </c>
      <c r="K97" s="107">
        <v>174</v>
      </c>
      <c r="L97" s="107">
        <v>22</v>
      </c>
      <c r="M97" s="107">
        <v>78</v>
      </c>
      <c r="N97" s="107">
        <v>33</v>
      </c>
      <c r="O97" s="107">
        <v>1</v>
      </c>
      <c r="P97" s="107"/>
      <c r="Q97" s="107"/>
      <c r="R97" s="107"/>
      <c r="S97" s="108">
        <v>3807</v>
      </c>
      <c r="T97" s="108">
        <v>97</v>
      </c>
      <c r="U97" s="73"/>
    </row>
    <row r="98" spans="1:21" s="74" customFormat="1" ht="18" customHeight="1" x14ac:dyDescent="0.3">
      <c r="A98" s="112" t="s">
        <v>361</v>
      </c>
      <c r="B98" s="105">
        <v>431</v>
      </c>
      <c r="C98" s="105">
        <v>6</v>
      </c>
      <c r="D98" s="105">
        <v>711</v>
      </c>
      <c r="E98" s="105">
        <v>659</v>
      </c>
      <c r="F98" s="105">
        <v>240</v>
      </c>
      <c r="G98" s="105">
        <v>19</v>
      </c>
      <c r="H98" s="105">
        <v>51</v>
      </c>
      <c r="I98" s="105">
        <v>595</v>
      </c>
      <c r="J98" s="105">
        <v>1127</v>
      </c>
      <c r="K98" s="105">
        <v>409</v>
      </c>
      <c r="L98" s="105">
        <v>25</v>
      </c>
      <c r="M98" s="105">
        <v>151</v>
      </c>
      <c r="N98" s="105">
        <v>66</v>
      </c>
      <c r="O98" s="105"/>
      <c r="P98" s="105"/>
      <c r="Q98" s="105">
        <v>9</v>
      </c>
      <c r="R98" s="105"/>
      <c r="S98" s="106">
        <v>4499</v>
      </c>
      <c r="T98" s="106">
        <v>339</v>
      </c>
      <c r="U98" s="73"/>
    </row>
    <row r="99" spans="1:21" s="74" customFormat="1" ht="18" customHeight="1" x14ac:dyDescent="0.3">
      <c r="A99" s="113" t="s">
        <v>362</v>
      </c>
      <c r="B99" s="107">
        <v>1831</v>
      </c>
      <c r="C99" s="107">
        <v>31</v>
      </c>
      <c r="D99" s="107">
        <v>5006</v>
      </c>
      <c r="E99" s="107">
        <v>8178</v>
      </c>
      <c r="F99" s="107">
        <v>2588</v>
      </c>
      <c r="G99" s="107">
        <v>47</v>
      </c>
      <c r="H99" s="107">
        <v>342</v>
      </c>
      <c r="I99" s="107">
        <v>4685</v>
      </c>
      <c r="J99" s="107">
        <v>7161</v>
      </c>
      <c r="K99" s="107">
        <v>2275</v>
      </c>
      <c r="L99" s="107">
        <v>99</v>
      </c>
      <c r="M99" s="107">
        <v>744</v>
      </c>
      <c r="N99" s="107">
        <v>368</v>
      </c>
      <c r="O99" s="107">
        <v>7</v>
      </c>
      <c r="P99" s="107">
        <v>2</v>
      </c>
      <c r="Q99" s="107">
        <v>248</v>
      </c>
      <c r="R99" s="107"/>
      <c r="S99" s="108">
        <v>33612</v>
      </c>
      <c r="T99" s="108">
        <v>1377</v>
      </c>
      <c r="U99" s="73"/>
    </row>
    <row r="100" spans="1:21" s="74" customFormat="1" ht="18" customHeight="1" x14ac:dyDescent="0.3">
      <c r="A100" s="112" t="s">
        <v>363</v>
      </c>
      <c r="B100" s="105">
        <v>1202</v>
      </c>
      <c r="C100" s="105">
        <v>14</v>
      </c>
      <c r="D100" s="105">
        <v>2580</v>
      </c>
      <c r="E100" s="105">
        <v>3364</v>
      </c>
      <c r="F100" s="105">
        <v>1207</v>
      </c>
      <c r="G100" s="105">
        <v>148</v>
      </c>
      <c r="H100" s="105">
        <v>142</v>
      </c>
      <c r="I100" s="105">
        <v>1526</v>
      </c>
      <c r="J100" s="105">
        <v>3144</v>
      </c>
      <c r="K100" s="105">
        <v>1170</v>
      </c>
      <c r="L100" s="105">
        <v>102</v>
      </c>
      <c r="M100" s="105">
        <v>576</v>
      </c>
      <c r="N100" s="105">
        <v>342</v>
      </c>
      <c r="O100" s="105">
        <v>5</v>
      </c>
      <c r="P100" s="105"/>
      <c r="Q100" s="105">
        <v>41</v>
      </c>
      <c r="R100" s="105"/>
      <c r="S100" s="106">
        <v>15563</v>
      </c>
      <c r="T100" s="106">
        <v>886</v>
      </c>
      <c r="U100" s="73"/>
    </row>
    <row r="101" spans="1:21" s="74" customFormat="1" ht="18" customHeight="1" x14ac:dyDescent="0.3">
      <c r="A101" s="113" t="s">
        <v>364</v>
      </c>
      <c r="B101" s="107">
        <v>1538</v>
      </c>
      <c r="C101" s="107">
        <v>17</v>
      </c>
      <c r="D101" s="107">
        <v>3592</v>
      </c>
      <c r="E101" s="107">
        <v>4679</v>
      </c>
      <c r="F101" s="107">
        <v>1760</v>
      </c>
      <c r="G101" s="107">
        <v>16</v>
      </c>
      <c r="H101" s="107">
        <v>223</v>
      </c>
      <c r="I101" s="107">
        <v>3158</v>
      </c>
      <c r="J101" s="107">
        <v>4876</v>
      </c>
      <c r="K101" s="107">
        <v>1555</v>
      </c>
      <c r="L101" s="107">
        <v>109</v>
      </c>
      <c r="M101" s="107">
        <v>545</v>
      </c>
      <c r="N101" s="107">
        <v>303</v>
      </c>
      <c r="O101" s="107">
        <v>6</v>
      </c>
      <c r="P101" s="107">
        <v>1</v>
      </c>
      <c r="Q101" s="107">
        <v>56</v>
      </c>
      <c r="R101" s="107"/>
      <c r="S101" s="108">
        <v>22434</v>
      </c>
      <c r="T101" s="108">
        <v>1119</v>
      </c>
      <c r="U101" s="73"/>
    </row>
    <row r="102" spans="1:21" s="74" customFormat="1" ht="18" customHeight="1" x14ac:dyDescent="0.3">
      <c r="A102" s="112" t="s">
        <v>365</v>
      </c>
      <c r="B102" s="105">
        <v>568</v>
      </c>
      <c r="C102" s="105">
        <v>5</v>
      </c>
      <c r="D102" s="105">
        <v>996</v>
      </c>
      <c r="E102" s="105">
        <v>1491</v>
      </c>
      <c r="F102" s="105">
        <v>572</v>
      </c>
      <c r="G102" s="105">
        <v>27</v>
      </c>
      <c r="H102" s="105">
        <v>85</v>
      </c>
      <c r="I102" s="105">
        <v>973</v>
      </c>
      <c r="J102" s="105">
        <v>1759</v>
      </c>
      <c r="K102" s="105">
        <v>571</v>
      </c>
      <c r="L102" s="105">
        <v>51</v>
      </c>
      <c r="M102" s="105">
        <v>214</v>
      </c>
      <c r="N102" s="105">
        <v>131</v>
      </c>
      <c r="O102" s="105">
        <v>2</v>
      </c>
      <c r="P102" s="105"/>
      <c r="Q102" s="105">
        <v>19</v>
      </c>
      <c r="R102" s="105">
        <v>1</v>
      </c>
      <c r="S102" s="106">
        <v>7465</v>
      </c>
      <c r="T102" s="106">
        <v>511</v>
      </c>
      <c r="U102" s="73"/>
    </row>
    <row r="103" spans="1:21" s="74" customFormat="1" ht="18" customHeight="1" x14ac:dyDescent="0.3">
      <c r="A103" s="113" t="s">
        <v>366</v>
      </c>
      <c r="B103" s="109">
        <v>392</v>
      </c>
      <c r="C103" s="109">
        <v>3</v>
      </c>
      <c r="D103" s="109">
        <v>620</v>
      </c>
      <c r="E103" s="109">
        <v>863</v>
      </c>
      <c r="F103" s="109">
        <v>327</v>
      </c>
      <c r="G103" s="109">
        <v>25</v>
      </c>
      <c r="H103" s="109">
        <v>31</v>
      </c>
      <c r="I103" s="109">
        <v>447</v>
      </c>
      <c r="J103" s="109">
        <v>780</v>
      </c>
      <c r="K103" s="109">
        <v>260</v>
      </c>
      <c r="L103" s="109">
        <v>30</v>
      </c>
      <c r="M103" s="109">
        <v>154</v>
      </c>
      <c r="N103" s="109">
        <v>69</v>
      </c>
      <c r="O103" s="109"/>
      <c r="P103" s="109"/>
      <c r="Q103" s="109">
        <v>8</v>
      </c>
      <c r="R103" s="109"/>
      <c r="S103" s="110">
        <v>4009</v>
      </c>
      <c r="T103" s="110">
        <v>204</v>
      </c>
      <c r="U103" s="73"/>
    </row>
    <row r="104" spans="1:21" s="77" customFormat="1" ht="18" customHeight="1" x14ac:dyDescent="0.3">
      <c r="A104" s="114" t="s">
        <v>367</v>
      </c>
      <c r="B104" s="111">
        <v>125645</v>
      </c>
      <c r="C104" s="111">
        <v>1545</v>
      </c>
      <c r="D104" s="111">
        <v>295435</v>
      </c>
      <c r="E104" s="111">
        <v>471449</v>
      </c>
      <c r="F104" s="111">
        <v>173482</v>
      </c>
      <c r="G104" s="111">
        <v>5890</v>
      </c>
      <c r="H104" s="111">
        <v>20521</v>
      </c>
      <c r="I104" s="111">
        <v>298208</v>
      </c>
      <c r="J104" s="111">
        <v>435865</v>
      </c>
      <c r="K104" s="111">
        <v>150395</v>
      </c>
      <c r="L104" s="111">
        <v>8735</v>
      </c>
      <c r="M104" s="111">
        <v>46104</v>
      </c>
      <c r="N104" s="111">
        <v>24717</v>
      </c>
      <c r="O104" s="111">
        <v>529</v>
      </c>
      <c r="P104" s="111">
        <v>144</v>
      </c>
      <c r="Q104" s="111">
        <v>23386</v>
      </c>
      <c r="R104" s="111">
        <v>4</v>
      </c>
      <c r="S104" s="111">
        <v>2082054</v>
      </c>
      <c r="T104" s="111">
        <v>104281</v>
      </c>
      <c r="U104" s="76"/>
    </row>
    <row r="105" spans="1:21" x14ac:dyDescent="0.25">
      <c r="A105" s="7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spans="1:21" x14ac:dyDescent="0.25">
      <c r="A106" s="126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spans="1:21" x14ac:dyDescent="0.25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1:21" x14ac:dyDescent="0.25">
      <c r="A108" s="7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21" x14ac:dyDescent="0.25">
      <c r="A109" s="72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</row>
    <row r="110" spans="1:21" x14ac:dyDescent="0.25">
      <c r="A110" s="72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0.5703125" style="2" bestFit="1" customWidth="1"/>
    <col min="16" max="16" width="11.28515625" style="2" bestFit="1" customWidth="1"/>
    <col min="17" max="18" width="10.5703125" style="2" bestFit="1" customWidth="1"/>
    <col min="19" max="19" width="11.28515625" style="2" bestFit="1" customWidth="1"/>
    <col min="20" max="27" width="10.5703125" style="2" bestFit="1" customWidth="1"/>
    <col min="28" max="28" width="11.28515625" style="2" bestFit="1" customWidth="1"/>
    <col min="29" max="30" width="10.5703125" style="2" bestFit="1" customWidth="1"/>
    <col min="31" max="31" width="11.28515625" style="2" bestFit="1" customWidth="1"/>
    <col min="32" max="39" width="10.5703125" style="2" bestFit="1" customWidth="1"/>
    <col min="40" max="40" width="11.28515625" style="2" bestFit="1" customWidth="1"/>
    <col min="41" max="41" width="1.7109375" style="2" customWidth="1"/>
    <col min="42" max="43" width="11.7109375" style="2" bestFit="1" customWidth="1"/>
    <col min="44" max="16384" width="8.85546875" style="2"/>
  </cols>
  <sheetData>
    <row r="1" spans="1:45" x14ac:dyDescent="0.2">
      <c r="AP1" s="95" t="e">
        <f>#REF!</f>
        <v>#REF!</v>
      </c>
    </row>
    <row r="2" spans="1:45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5" t="s">
        <v>388</v>
      </c>
      <c r="AQ3" s="95" t="s">
        <v>0</v>
      </c>
    </row>
    <row r="4" spans="1:45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6">
        <f>SUMIF($E$3:$AN$3,$AP$1,$E4:$AN4)</f>
        <v>0</v>
      </c>
      <c r="AQ4" s="96">
        <f>SUMIF($E$2:$AN$2,"&lt;="&amp;VLOOKUP($AP$1,#REF!,6,0),$E4:$AN4)</f>
        <v>0</v>
      </c>
      <c r="AR4" s="38"/>
      <c r="AS4" s="38"/>
    </row>
    <row r="5" spans="1:45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6">
        <f t="shared" ref="AP5:AP68" si="0">SUMIF($E$3:$AN$3,$AP$1,$E5:$AN5)</f>
        <v>0</v>
      </c>
      <c r="AQ5" s="96">
        <f>SUMIF($E$2:$AN$2,"&lt;="&amp;VLOOKUP($AP$1,#REF!,6,0),$E5:$AN5)</f>
        <v>0</v>
      </c>
    </row>
    <row r="6" spans="1:45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6">
        <f t="shared" si="0"/>
        <v>0</v>
      </c>
      <c r="AQ6" s="96">
        <f>SUMIF($E$2:$AN$2,"&lt;="&amp;VLOOKUP($AP$1,#REF!,6,0),$E6:$AN6)</f>
        <v>0</v>
      </c>
    </row>
    <row r="7" spans="1:45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6">
        <f t="shared" si="0"/>
        <v>0</v>
      </c>
      <c r="AQ7" s="96">
        <f>SUMIF($E$2:$AN$2,"&lt;="&amp;VLOOKUP($AP$1,#REF!,6,0),$E7:$AN7)</f>
        <v>0</v>
      </c>
    </row>
    <row r="8" spans="1:45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6">
        <f t="shared" si="0"/>
        <v>0</v>
      </c>
      <c r="AQ8" s="96">
        <f>SUMIF($E$2:$AN$2,"&lt;="&amp;VLOOKUP($AP$1,#REF!,6,0),$E8:$AN8)</f>
        <v>0</v>
      </c>
    </row>
    <row r="9" spans="1:45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6">
        <f t="shared" si="0"/>
        <v>0</v>
      </c>
      <c r="AQ9" s="96">
        <f>SUMIF($E$2:$AN$2,"&lt;="&amp;VLOOKUP($AP$1,#REF!,6,0),$E9:$AN9)</f>
        <v>0</v>
      </c>
    </row>
    <row r="10" spans="1:45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6">
        <f t="shared" si="0"/>
        <v>0</v>
      </c>
      <c r="AQ10" s="96">
        <f>SUMIF($E$2:$AN$2,"&lt;="&amp;VLOOKUP($AP$1,#REF!,6,0),$E10:$AN10)</f>
        <v>0</v>
      </c>
    </row>
    <row r="11" spans="1:45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6">
        <f t="shared" si="0"/>
        <v>0</v>
      </c>
      <c r="AQ11" s="96">
        <f>SUMIF($E$2:$AN$2,"&lt;="&amp;VLOOKUP($AP$1,#REF!,6,0),$E11:$AN11)</f>
        <v>0</v>
      </c>
    </row>
    <row r="12" spans="1:45" x14ac:dyDescent="0.2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6">
        <f t="shared" si="0"/>
        <v>0</v>
      </c>
      <c r="AQ12" s="96">
        <f>SUMIF($E$2:$AN$2,"&lt;="&amp;VLOOKUP($AP$1,#REF!,6,0),$E12:$AN12)</f>
        <v>0</v>
      </c>
    </row>
    <row r="13" spans="1:45" x14ac:dyDescent="0.2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6">
        <f t="shared" si="0"/>
        <v>0</v>
      </c>
      <c r="AQ13" s="96">
        <f>SUMIF($E$2:$AN$2,"&lt;="&amp;VLOOKUP($AP$1,#REF!,6,0),$E13:$AN13)</f>
        <v>0</v>
      </c>
    </row>
    <row r="14" spans="1:45" x14ac:dyDescent="0.2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6">
        <f t="shared" si="0"/>
        <v>0</v>
      </c>
      <c r="AQ14" s="96">
        <f>SUMIF($E$2:$AN$2,"&lt;="&amp;VLOOKUP($AP$1,#REF!,6,0),$E14:$AN14)</f>
        <v>0</v>
      </c>
    </row>
    <row r="15" spans="1:45" x14ac:dyDescent="0.2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6">
        <f t="shared" si="0"/>
        <v>0</v>
      </c>
      <c r="AQ15" s="96">
        <f>SUMIF($E$2:$AN$2,"&lt;="&amp;VLOOKUP($AP$1,#REF!,6,0),$E15:$AN15)</f>
        <v>0</v>
      </c>
    </row>
    <row r="16" spans="1:45" x14ac:dyDescent="0.2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6">
        <f t="shared" si="0"/>
        <v>0</v>
      </c>
      <c r="AQ16" s="96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6">
        <f t="shared" si="0"/>
        <v>0</v>
      </c>
      <c r="AQ17" s="96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6">
        <f t="shared" si="0"/>
        <v>0</v>
      </c>
      <c r="AQ18" s="96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6">
        <f t="shared" si="0"/>
        <v>0</v>
      </c>
      <c r="AQ19" s="96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6">
        <f t="shared" si="0"/>
        <v>0</v>
      </c>
      <c r="AQ20" s="96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6">
        <f t="shared" si="0"/>
        <v>0</v>
      </c>
      <c r="AQ21" s="96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6">
        <f t="shared" si="0"/>
        <v>0</v>
      </c>
      <c r="AQ22" s="96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6">
        <f t="shared" si="0"/>
        <v>0</v>
      </c>
      <c r="AQ23" s="96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6">
        <f t="shared" si="0"/>
        <v>0</v>
      </c>
      <c r="AQ24" s="96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6">
        <f t="shared" si="0"/>
        <v>0</v>
      </c>
      <c r="AQ25" s="96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6">
        <f t="shared" si="0"/>
        <v>0</v>
      </c>
      <c r="AQ26" s="96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6">
        <f t="shared" si="0"/>
        <v>0</v>
      </c>
      <c r="AQ27" s="96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6">
        <f t="shared" si="0"/>
        <v>0</v>
      </c>
      <c r="AQ28" s="96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6">
        <f t="shared" si="0"/>
        <v>0</v>
      </c>
      <c r="AQ29" s="96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6">
        <f t="shared" si="0"/>
        <v>0</v>
      </c>
      <c r="AQ30" s="96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6">
        <f t="shared" si="0"/>
        <v>0</v>
      </c>
      <c r="AQ31" s="96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6">
        <f t="shared" si="0"/>
        <v>0</v>
      </c>
      <c r="AQ32" s="96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6">
        <f t="shared" si="0"/>
        <v>0</v>
      </c>
      <c r="AQ33" s="96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6">
        <f t="shared" si="0"/>
        <v>0</v>
      </c>
      <c r="AQ34" s="96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6">
        <f t="shared" si="0"/>
        <v>0</v>
      </c>
      <c r="AQ35" s="96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6">
        <f t="shared" si="0"/>
        <v>0</v>
      </c>
      <c r="AQ36" s="96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6">
        <f t="shared" si="0"/>
        <v>0</v>
      </c>
      <c r="AQ37" s="96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6">
        <f t="shared" si="0"/>
        <v>0</v>
      </c>
      <c r="AQ38" s="96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6">
        <f t="shared" si="0"/>
        <v>0</v>
      </c>
      <c r="AQ39" s="96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6">
        <f t="shared" si="0"/>
        <v>0</v>
      </c>
      <c r="AQ40" s="96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6">
        <f t="shared" si="0"/>
        <v>0</v>
      </c>
      <c r="AQ41" s="96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6">
        <f t="shared" si="0"/>
        <v>0</v>
      </c>
      <c r="AQ42" s="96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6">
        <f t="shared" si="0"/>
        <v>0</v>
      </c>
      <c r="AQ43" s="96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6">
        <f t="shared" si="0"/>
        <v>0</v>
      </c>
      <c r="AQ44" s="96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6">
        <f t="shared" si="0"/>
        <v>0</v>
      </c>
      <c r="AQ45" s="96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6">
        <f t="shared" si="0"/>
        <v>0</v>
      </c>
      <c r="AQ46" s="96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6">
        <f t="shared" si="0"/>
        <v>0</v>
      </c>
      <c r="AQ47" s="96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6">
        <f t="shared" si="0"/>
        <v>0</v>
      </c>
      <c r="AQ48" s="96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6">
        <f t="shared" si="0"/>
        <v>0</v>
      </c>
      <c r="AQ49" s="96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6">
        <f t="shared" si="0"/>
        <v>0</v>
      </c>
      <c r="AQ50" s="96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6">
        <f t="shared" si="0"/>
        <v>0</v>
      </c>
      <c r="AQ51" s="96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6">
        <f t="shared" si="0"/>
        <v>0</v>
      </c>
      <c r="AQ52" s="96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6">
        <f t="shared" si="0"/>
        <v>0</v>
      </c>
      <c r="AQ53" s="96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6">
        <f t="shared" si="0"/>
        <v>0</v>
      </c>
      <c r="AQ54" s="96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6">
        <f t="shared" si="0"/>
        <v>0</v>
      </c>
      <c r="AQ55" s="96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6">
        <f t="shared" si="0"/>
        <v>0</v>
      </c>
      <c r="AQ56" s="96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6">
        <f t="shared" si="0"/>
        <v>0</v>
      </c>
      <c r="AQ57" s="96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6">
        <f t="shared" si="0"/>
        <v>0</v>
      </c>
      <c r="AQ58" s="96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6">
        <f t="shared" si="0"/>
        <v>0</v>
      </c>
      <c r="AQ59" s="96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6">
        <f t="shared" si="0"/>
        <v>0</v>
      </c>
      <c r="AQ60" s="96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6">
        <f t="shared" si="0"/>
        <v>0</v>
      </c>
      <c r="AQ61" s="96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6">
        <f t="shared" si="0"/>
        <v>0</v>
      </c>
      <c r="AQ62" s="96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6">
        <f t="shared" si="0"/>
        <v>0</v>
      </c>
      <c r="AQ63" s="96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6">
        <f t="shared" si="0"/>
        <v>0</v>
      </c>
      <c r="AQ64" s="96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6">
        <f t="shared" si="0"/>
        <v>0</v>
      </c>
      <c r="AQ65" s="96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6">
        <f t="shared" si="0"/>
        <v>0</v>
      </c>
      <c r="AQ66" s="96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6">
        <f t="shared" si="0"/>
        <v>0</v>
      </c>
      <c r="AQ67" s="96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6">
        <f t="shared" si="0"/>
        <v>0</v>
      </c>
      <c r="AQ68" s="96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6">
        <f t="shared" ref="AP69:AP132" si="1">SUMIF($E$3:$AN$3,$AP$1,$E69:$AN69)</f>
        <v>0</v>
      </c>
      <c r="AQ69" s="96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6">
        <f t="shared" si="1"/>
        <v>0</v>
      </c>
      <c r="AQ70" s="96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6">
        <f t="shared" si="1"/>
        <v>0</v>
      </c>
      <c r="AQ71" s="96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6">
        <f t="shared" si="1"/>
        <v>0</v>
      </c>
      <c r="AQ72" s="96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6">
        <f t="shared" si="1"/>
        <v>0</v>
      </c>
      <c r="AQ73" s="96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6">
        <f t="shared" si="1"/>
        <v>0</v>
      </c>
      <c r="AQ74" s="96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6">
        <f t="shared" si="1"/>
        <v>0</v>
      </c>
      <c r="AQ75" s="96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6">
        <f t="shared" si="1"/>
        <v>0</v>
      </c>
      <c r="AQ76" s="96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6">
        <f t="shared" si="1"/>
        <v>0</v>
      </c>
      <c r="AQ77" s="96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6">
        <f t="shared" si="1"/>
        <v>0</v>
      </c>
      <c r="AQ78" s="96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6">
        <f t="shared" si="1"/>
        <v>0</v>
      </c>
      <c r="AQ79" s="96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6">
        <f t="shared" si="1"/>
        <v>0</v>
      </c>
      <c r="AQ80" s="96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6">
        <f t="shared" si="1"/>
        <v>0</v>
      </c>
      <c r="AQ81" s="96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6">
        <f t="shared" si="1"/>
        <v>0</v>
      </c>
      <c r="AQ82" s="96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6">
        <f t="shared" si="1"/>
        <v>0</v>
      </c>
      <c r="AQ83" s="96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6">
        <f t="shared" si="1"/>
        <v>0</v>
      </c>
      <c r="AQ84" s="96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6">
        <f t="shared" si="1"/>
        <v>0</v>
      </c>
      <c r="AQ85" s="96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6">
        <f t="shared" si="1"/>
        <v>0</v>
      </c>
      <c r="AQ86" s="96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6">
        <f t="shared" si="1"/>
        <v>0</v>
      </c>
      <c r="AQ87" s="96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6">
        <f t="shared" si="1"/>
        <v>0</v>
      </c>
      <c r="AQ88" s="96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6">
        <f t="shared" si="1"/>
        <v>0</v>
      </c>
      <c r="AQ89" s="96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6">
        <f t="shared" si="1"/>
        <v>0</v>
      </c>
      <c r="AQ90" s="96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6">
        <f t="shared" si="1"/>
        <v>0</v>
      </c>
      <c r="AQ91" s="96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6">
        <f t="shared" si="1"/>
        <v>0</v>
      </c>
      <c r="AQ92" s="96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6">
        <f t="shared" si="1"/>
        <v>0</v>
      </c>
      <c r="AQ93" s="96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6">
        <f t="shared" si="1"/>
        <v>0</v>
      </c>
      <c r="AQ94" s="96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6">
        <f t="shared" si="1"/>
        <v>0</v>
      </c>
      <c r="AQ95" s="96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6">
        <f t="shared" si="1"/>
        <v>0</v>
      </c>
      <c r="AQ96" s="96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6">
        <f t="shared" si="1"/>
        <v>0</v>
      </c>
      <c r="AQ97" s="96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6">
        <f t="shared" si="1"/>
        <v>0</v>
      </c>
      <c r="AQ98" s="96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6">
        <f t="shared" si="1"/>
        <v>0</v>
      </c>
      <c r="AQ99" s="96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6">
        <f t="shared" si="1"/>
        <v>0</v>
      </c>
      <c r="AQ100" s="96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6">
        <f t="shared" si="1"/>
        <v>0</v>
      </c>
      <c r="AQ101" s="96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6">
        <f t="shared" si="1"/>
        <v>0</v>
      </c>
      <c r="AQ102" s="96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6">
        <f t="shared" si="1"/>
        <v>0</v>
      </c>
      <c r="AQ103" s="96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6">
        <f t="shared" si="1"/>
        <v>0</v>
      </c>
      <c r="AQ104" s="96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6">
        <f t="shared" si="1"/>
        <v>0</v>
      </c>
      <c r="AQ105" s="96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6">
        <f t="shared" si="1"/>
        <v>0</v>
      </c>
      <c r="AQ106" s="96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6">
        <f t="shared" si="1"/>
        <v>0</v>
      </c>
      <c r="AQ107" s="96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6">
        <f t="shared" si="1"/>
        <v>0</v>
      </c>
      <c r="AQ108" s="96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6">
        <f t="shared" si="1"/>
        <v>0</v>
      </c>
      <c r="AQ109" s="96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6">
        <f t="shared" si="1"/>
        <v>0</v>
      </c>
      <c r="AQ110" s="96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6">
        <f t="shared" si="1"/>
        <v>0</v>
      </c>
      <c r="AQ111" s="96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6">
        <f t="shared" si="1"/>
        <v>0</v>
      </c>
      <c r="AQ112" s="96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6">
        <f t="shared" si="1"/>
        <v>0</v>
      </c>
      <c r="AQ113" s="96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6">
        <f t="shared" si="1"/>
        <v>0</v>
      </c>
      <c r="AQ114" s="96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6">
        <f t="shared" si="1"/>
        <v>0</v>
      </c>
      <c r="AQ115" s="96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6">
        <f t="shared" si="1"/>
        <v>0</v>
      </c>
      <c r="AQ116" s="96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6">
        <f t="shared" si="1"/>
        <v>0</v>
      </c>
      <c r="AQ117" s="96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6">
        <f t="shared" si="1"/>
        <v>0</v>
      </c>
      <c r="AQ118" s="96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6">
        <f t="shared" si="1"/>
        <v>0</v>
      </c>
      <c r="AQ119" s="96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6">
        <f t="shared" si="1"/>
        <v>0</v>
      </c>
      <c r="AQ120" s="96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6">
        <f t="shared" si="1"/>
        <v>0</v>
      </c>
      <c r="AQ121" s="96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6">
        <f t="shared" si="1"/>
        <v>0</v>
      </c>
      <c r="AQ122" s="96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6">
        <f t="shared" si="1"/>
        <v>0</v>
      </c>
      <c r="AQ123" s="96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6">
        <f t="shared" si="1"/>
        <v>0</v>
      </c>
      <c r="AQ124" s="96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6">
        <f t="shared" si="1"/>
        <v>0</v>
      </c>
      <c r="AQ125" s="96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6">
        <f t="shared" si="1"/>
        <v>0</v>
      </c>
      <c r="AQ126" s="96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6">
        <f t="shared" si="1"/>
        <v>0</v>
      </c>
      <c r="AQ127" s="96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6">
        <f t="shared" si="1"/>
        <v>0</v>
      </c>
      <c r="AQ128" s="96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6">
        <f t="shared" si="1"/>
        <v>0</v>
      </c>
      <c r="AQ129" s="96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6">
        <f t="shared" si="1"/>
        <v>0</v>
      </c>
      <c r="AQ130" s="96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6">
        <f t="shared" si="1"/>
        <v>0</v>
      </c>
      <c r="AQ131" s="96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6">
        <f t="shared" si="1"/>
        <v>0</v>
      </c>
      <c r="AQ132" s="96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6">
        <f t="shared" ref="AP133:AP159" si="2">SUMIF($E$3:$AN$3,$AP$1,$E133:$AN133)</f>
        <v>0</v>
      </c>
      <c r="AQ133" s="96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6">
        <f t="shared" si="2"/>
        <v>0</v>
      </c>
      <c r="AQ134" s="96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6">
        <f t="shared" si="2"/>
        <v>0</v>
      </c>
      <c r="AQ135" s="96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6">
        <f t="shared" si="2"/>
        <v>0</v>
      </c>
      <c r="AQ136" s="96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6">
        <f t="shared" si="2"/>
        <v>0</v>
      </c>
      <c r="AQ137" s="96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6">
        <f t="shared" si="2"/>
        <v>0</v>
      </c>
      <c r="AQ138" s="96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6">
        <f t="shared" si="2"/>
        <v>0</v>
      </c>
      <c r="AQ139" s="96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6">
        <f t="shared" si="2"/>
        <v>0</v>
      </c>
      <c r="AQ140" s="96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6">
        <f t="shared" si="2"/>
        <v>0</v>
      </c>
      <c r="AQ141" s="96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6">
        <f t="shared" si="2"/>
        <v>0</v>
      </c>
      <c r="AQ142" s="96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6">
        <f t="shared" si="2"/>
        <v>0</v>
      </c>
      <c r="AQ143" s="96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6">
        <f t="shared" si="2"/>
        <v>0</v>
      </c>
      <c r="AQ144" s="96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6">
        <f t="shared" si="2"/>
        <v>0</v>
      </c>
      <c r="AQ145" s="96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6">
        <f t="shared" si="2"/>
        <v>0</v>
      </c>
      <c r="AQ146" s="96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6">
        <f t="shared" si="2"/>
        <v>0</v>
      </c>
      <c r="AQ147" s="96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6">
        <f t="shared" si="2"/>
        <v>0</v>
      </c>
      <c r="AQ148" s="96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6">
        <f t="shared" si="2"/>
        <v>0</v>
      </c>
      <c r="AQ149" s="96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6">
        <f t="shared" si="2"/>
        <v>0</v>
      </c>
      <c r="AQ150" s="96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6">
        <f t="shared" si="2"/>
        <v>0</v>
      </c>
      <c r="AQ151" s="96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6">
        <f t="shared" si="2"/>
        <v>0</v>
      </c>
      <c r="AQ152" s="96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6">
        <f t="shared" si="2"/>
        <v>0</v>
      </c>
      <c r="AQ153" s="96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6">
        <f t="shared" si="2"/>
        <v>0</v>
      </c>
      <c r="AQ154" s="96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6">
        <f t="shared" si="2"/>
        <v>0</v>
      </c>
      <c r="AQ155" s="96">
        <f>SUMIF($E$2:$AN$2,"&lt;="&amp;VLOOKUP($AP$1,#REF!,6,0),$E155:$AN155)</f>
        <v>0</v>
      </c>
    </row>
    <row r="156" spans="1:43" x14ac:dyDescent="0.2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6">
        <f t="shared" si="2"/>
        <v>0</v>
      </c>
      <c r="AQ156" s="96">
        <f>SUMIF($E$2:$AN$2,"&lt;="&amp;VLOOKUP($AP$1,#REF!,6,0),$E156:$AN156)</f>
        <v>0</v>
      </c>
    </row>
    <row r="157" spans="1:43" x14ac:dyDescent="0.2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6">
        <f t="shared" si="2"/>
        <v>0</v>
      </c>
      <c r="AQ157" s="96">
        <f>SUMIF($E$2:$AN$2,"&lt;="&amp;VLOOKUP($AP$1,#REF!,6,0),$E157:$AN157)</f>
        <v>0</v>
      </c>
    </row>
    <row r="158" spans="1:43" x14ac:dyDescent="0.2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6">
        <f t="shared" si="2"/>
        <v>0</v>
      </c>
      <c r="AQ158" s="96">
        <f>SUMIF($E$2:$AN$2,"&lt;="&amp;VLOOKUP($AP$1,#REF!,6,0),$E158:$AN158)</f>
        <v>0</v>
      </c>
    </row>
    <row r="159" spans="1:43" x14ac:dyDescent="0.2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6">
        <f t="shared" si="2"/>
        <v>0</v>
      </c>
      <c r="AQ159" s="96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style="101" bestFit="1" customWidth="1"/>
    <col min="3" max="8" width="12.5703125" customWidth="1"/>
  </cols>
  <sheetData>
    <row r="1" spans="1:16" x14ac:dyDescent="0.25">
      <c r="A1" s="95" t="e">
        <f>#REF!</f>
        <v>#REF!</v>
      </c>
    </row>
    <row r="2" spans="1:16" x14ac:dyDescent="0.25">
      <c r="A2" s="100"/>
    </row>
    <row r="3" spans="1:16" x14ac:dyDescent="0.25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25">
      <c r="A4" s="97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97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97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97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97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97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97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97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97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97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97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97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97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97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97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97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97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7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7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7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97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97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97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97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97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97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97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97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97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97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97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97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97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97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97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97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00"/>
    </row>
    <row r="41" spans="1:16" x14ac:dyDescent="0.25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6" x14ac:dyDescent="0.25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2.7109375" customWidth="1"/>
  </cols>
  <sheetData>
    <row r="1" spans="1:13" x14ac:dyDescent="0.25">
      <c r="A1" s="95" t="e">
        <f>#REF!</f>
        <v>#REF!</v>
      </c>
    </row>
    <row r="2" spans="1:13" x14ac:dyDescent="0.25">
      <c r="A2" s="98"/>
    </row>
    <row r="3" spans="1:13" x14ac:dyDescent="0.25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25">
      <c r="A4" s="97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25">
      <c r="A5" s="97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25">
      <c r="A6" s="97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25">
      <c r="A7" s="97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25">
      <c r="A8" s="97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25">
      <c r="A9" s="97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25">
      <c r="A10" s="97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25">
      <c r="A11" s="97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25">
      <c r="A12" s="97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25">
      <c r="A13" s="97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25">
      <c r="A14" s="97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25">
      <c r="A15" s="97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25">
      <c r="A16" s="97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25">
      <c r="A17" s="97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25">
      <c r="A18" s="97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25">
      <c r="A19" s="97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25">
      <c r="A20" s="97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25">
      <c r="A21" s="97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25">
      <c r="A22" s="97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25">
      <c r="A23" s="97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25">
      <c r="A24" s="97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25">
      <c r="A25" s="97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25">
      <c r="A26" s="97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25">
      <c r="A27" s="97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25">
      <c r="A28" s="97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25">
      <c r="A29" s="97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25">
      <c r="A30" s="97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25">
      <c r="A31" s="97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25">
      <c r="A32" s="97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25">
      <c r="A33" s="97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25">
      <c r="A34" s="97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25">
      <c r="A35" s="97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25">
      <c r="A36" s="97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25">
      <c r="A37" s="97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25">
      <c r="A38" s="97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25">
      <c r="A39" s="97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25">
      <c r="A40" s="98"/>
    </row>
    <row r="41" spans="1:13" x14ac:dyDescent="0.25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3" x14ac:dyDescent="0.25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0.7109375" customWidth="1"/>
  </cols>
  <sheetData>
    <row r="1" spans="1:14" x14ac:dyDescent="0.25">
      <c r="A1" s="95" t="e">
        <f>#REF!</f>
        <v>#REF!</v>
      </c>
    </row>
    <row r="2" spans="1:14" x14ac:dyDescent="0.25">
      <c r="A2" s="98"/>
    </row>
    <row r="3" spans="1:14" x14ac:dyDescent="0.25">
      <c r="A3" s="97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25">
      <c r="A4" s="97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25">
      <c r="A5" s="97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25">
      <c r="A6" s="97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25">
      <c r="A7" s="97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25">
      <c r="A8" s="97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25">
      <c r="A9" s="97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25">
      <c r="A10" s="97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25">
      <c r="A11" s="97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25">
      <c r="A12" s="97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25">
      <c r="A13" s="97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25">
      <c r="A14" s="97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25">
      <c r="A15" s="97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25">
      <c r="A16" s="97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25">
      <c r="A17" s="97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25">
      <c r="A18" s="97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25">
      <c r="A19" s="97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25">
      <c r="A20" s="97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25">
      <c r="A21" s="97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25">
      <c r="A22" s="97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25">
      <c r="A23" s="97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25">
      <c r="A24" s="97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25">
      <c r="A25" s="97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25">
      <c r="A26" s="97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25">
      <c r="A27" s="97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25">
      <c r="A28" s="97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25">
      <c r="A29" s="97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25">
      <c r="A30" s="97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25">
      <c r="A31" s="97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25">
      <c r="A32" s="97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25">
      <c r="A33" s="97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25">
      <c r="A34" s="97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25">
      <c r="A35" s="97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25">
      <c r="A36" s="97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25">
      <c r="A37" s="97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25">
      <c r="A38" s="97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25">
      <c r="A39" s="97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25">
      <c r="A40" s="98"/>
    </row>
    <row r="41" spans="1:14" x14ac:dyDescent="0.25">
      <c r="A41" s="97" t="s">
        <v>391</v>
      </c>
      <c r="B41" s="98"/>
      <c r="C41" s="99">
        <f>SUMIF($B:$B,$A$1,C:C)</f>
        <v>0</v>
      </c>
      <c r="D41" s="99">
        <f t="shared" ref="D41:H41" si="0">SUMIF($B:$B,$A$1,D:D)</f>
        <v>0</v>
      </c>
      <c r="E41" s="99">
        <f t="shared" si="0"/>
        <v>0</v>
      </c>
      <c r="F41" s="99">
        <f t="shared" si="0"/>
        <v>0</v>
      </c>
      <c r="G41" s="99">
        <f t="shared" si="0"/>
        <v>0</v>
      </c>
      <c r="H41" s="99">
        <f t="shared" si="0"/>
        <v>0</v>
      </c>
    </row>
    <row r="42" spans="1:14" x14ac:dyDescent="0.25">
      <c r="A42" s="97" t="s">
        <v>392</v>
      </c>
      <c r="B42" s="98"/>
      <c r="C42" s="99">
        <f>SUMIF($A:$A,"&lt;="&amp;VLOOKUP($A$1,#REF!,6,0),C:C)</f>
        <v>0</v>
      </c>
      <c r="D42" s="99">
        <f>SUMIF($A:$A,"&lt;="&amp;VLOOKUP($A$1,#REF!,6,0),D:D)</f>
        <v>0</v>
      </c>
      <c r="E42" s="99">
        <f>SUMIF($A:$A,"&lt;="&amp;VLOOKUP($A$1,#REF!,6,0),E:E)</f>
        <v>0</v>
      </c>
      <c r="F42" s="99">
        <f>SUMIF($A:$A,"&lt;="&amp;VLOOKUP($A$1,#REF!,6,0),F:F)</f>
        <v>0</v>
      </c>
      <c r="G42" s="99">
        <f>SUMIF($A:$A,"&lt;="&amp;VLOOKUP($A$1,#REF!,6,0),G:G)</f>
        <v>0</v>
      </c>
      <c r="H42" s="99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zoomScale="85" zoomScaleNormal="85" zoomScaleSheetLayoutView="70" workbookViewId="0">
      <selection activeCell="C28" sqref="C28:C29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419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458</v>
      </c>
      <c r="D2" s="168"/>
      <c r="E2" s="168"/>
      <c r="F2" s="168"/>
      <c r="G2" s="58"/>
      <c r="H2" s="168" t="s">
        <v>459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25">
      <c r="A4" s="9">
        <v>1310</v>
      </c>
      <c r="B4" s="10" t="s">
        <v>400</v>
      </c>
      <c r="C4" s="11">
        <v>831.58025805000011</v>
      </c>
      <c r="D4" s="11">
        <v>547.13030595999999</v>
      </c>
      <c r="E4" s="11">
        <v>-7.8123680799999979</v>
      </c>
      <c r="F4" s="11">
        <v>292.26232017000012</v>
      </c>
      <c r="G4" s="11">
        <v>872.75678760999961</v>
      </c>
      <c r="H4" s="11">
        <v>872.75678760999961</v>
      </c>
      <c r="I4" s="11">
        <v>570.25247844000046</v>
      </c>
      <c r="J4" s="11">
        <v>13.372389269999999</v>
      </c>
      <c r="K4" s="11">
        <v>289.13191989999916</v>
      </c>
      <c r="L4" s="11"/>
      <c r="M4" s="11">
        <v>41.176529559999494</v>
      </c>
      <c r="N4" s="11">
        <v>23.122172480000472</v>
      </c>
      <c r="O4" s="11">
        <v>21.184757349999998</v>
      </c>
      <c r="P4" s="11">
        <v>-3.1304002700009761</v>
      </c>
    </row>
    <row r="5" spans="1:19" s="15" customFormat="1" ht="19.5" customHeight="1" x14ac:dyDescent="0.25">
      <c r="A5" s="12">
        <v>1331</v>
      </c>
      <c r="B5" s="13" t="s">
        <v>404</v>
      </c>
      <c r="C5" s="34">
        <v>-259.28575897000002</v>
      </c>
      <c r="D5" s="34">
        <v>-181.57371641</v>
      </c>
      <c r="E5" s="34">
        <v>0</v>
      </c>
      <c r="F5" s="34">
        <v>-77.712042560000015</v>
      </c>
      <c r="G5" s="54">
        <v>242.75159481999998</v>
      </c>
      <c r="H5" s="34">
        <v>-242.75159481999998</v>
      </c>
      <c r="I5" s="34">
        <v>-169.48265524999997</v>
      </c>
      <c r="J5" s="34">
        <v>0</v>
      </c>
      <c r="K5" s="34">
        <v>-73.268939570000015</v>
      </c>
      <c r="L5" s="14"/>
      <c r="M5" s="34">
        <v>16.534164150000038</v>
      </c>
      <c r="N5" s="34">
        <v>12.091061160000038</v>
      </c>
      <c r="O5" s="34">
        <v>0</v>
      </c>
      <c r="P5" s="34">
        <v>4.4431029899999999</v>
      </c>
    </row>
    <row r="6" spans="1:19" ht="19.5" customHeight="1" x14ac:dyDescent="0.25">
      <c r="A6" s="9">
        <v>1102</v>
      </c>
      <c r="B6" s="10" t="s">
        <v>398</v>
      </c>
      <c r="C6" s="32">
        <v>7.7551664599999999</v>
      </c>
      <c r="D6" s="32">
        <v>5.9669388400000001</v>
      </c>
      <c r="E6" s="32">
        <v>6.6475436399999994</v>
      </c>
      <c r="F6" s="32">
        <v>-4.8593160199999996</v>
      </c>
      <c r="G6" s="11">
        <v>40.247960759999998</v>
      </c>
      <c r="H6" s="32">
        <v>-40.247960759999998</v>
      </c>
      <c r="I6" s="32">
        <v>-17.959269149999997</v>
      </c>
      <c r="J6" s="32">
        <v>-12.74836273</v>
      </c>
      <c r="K6" s="32">
        <v>-9.5403288800000006</v>
      </c>
      <c r="L6" s="16"/>
      <c r="M6" s="32">
        <v>-48.003127219999996</v>
      </c>
      <c r="N6" s="32">
        <v>-23.926207989999998</v>
      </c>
      <c r="O6" s="32">
        <v>-19.395906369999999</v>
      </c>
      <c r="P6" s="32">
        <v>-4.6810128599999992</v>
      </c>
    </row>
    <row r="7" spans="1:19" s="15" customFormat="1" ht="19.5" customHeight="1" x14ac:dyDescent="0.25">
      <c r="A7" s="12">
        <v>1101</v>
      </c>
      <c r="B7" s="13" t="s">
        <v>397</v>
      </c>
      <c r="C7" s="34">
        <v>3.0989024499999998</v>
      </c>
      <c r="D7" s="34">
        <v>2.3105109500000003</v>
      </c>
      <c r="E7" s="34">
        <v>6.2207999999999999E-2</v>
      </c>
      <c r="F7" s="34">
        <v>0.72618349999999943</v>
      </c>
      <c r="G7" s="54">
        <v>40.09886101</v>
      </c>
      <c r="H7" s="34">
        <v>40.09886101</v>
      </c>
      <c r="I7" s="34">
        <v>20.25592206</v>
      </c>
      <c r="J7" s="34">
        <v>13.454665940000002</v>
      </c>
      <c r="K7" s="34">
        <v>6.3882730099999989</v>
      </c>
      <c r="L7" s="14"/>
      <c r="M7" s="34">
        <v>36.999958560000003</v>
      </c>
      <c r="N7" s="34">
        <v>17.945411109999998</v>
      </c>
      <c r="O7" s="34">
        <v>13.392457940000002</v>
      </c>
      <c r="P7" s="34">
        <v>5.662089510000003</v>
      </c>
    </row>
    <row r="8" spans="1:19" ht="19.5" customHeight="1" x14ac:dyDescent="0.25">
      <c r="A8" s="9">
        <v>1337</v>
      </c>
      <c r="B8" s="10" t="s">
        <v>405</v>
      </c>
      <c r="C8" s="32">
        <v>0.19983300000000001</v>
      </c>
      <c r="D8" s="32">
        <v>0.13364830999999999</v>
      </c>
      <c r="E8" s="32">
        <v>0.19983300000000001</v>
      </c>
      <c r="F8" s="32">
        <v>-0.13364830999999999</v>
      </c>
      <c r="G8" s="11">
        <v>26.320743800000002</v>
      </c>
      <c r="H8" s="32">
        <v>26.320743800000002</v>
      </c>
      <c r="I8" s="32">
        <v>17.677011539999999</v>
      </c>
      <c r="J8" s="32">
        <v>8.7312322600000005</v>
      </c>
      <c r="K8" s="32">
        <v>-8.7499999999996803E-2</v>
      </c>
      <c r="L8" s="16"/>
      <c r="M8" s="32">
        <v>26.120910800000001</v>
      </c>
      <c r="N8" s="32">
        <v>17.543363229999997</v>
      </c>
      <c r="O8" s="32">
        <v>8.5313992600000006</v>
      </c>
      <c r="P8" s="32">
        <v>4.6148310000003079E-2</v>
      </c>
    </row>
    <row r="9" spans="1:19" s="15" customFormat="1" ht="19.5" customHeight="1" x14ac:dyDescent="0.25">
      <c r="A9" s="12">
        <v>1311</v>
      </c>
      <c r="B9" s="13" t="s">
        <v>401</v>
      </c>
      <c r="C9" s="34">
        <v>17.763466510000001</v>
      </c>
      <c r="D9" s="34">
        <v>12.397257369999998</v>
      </c>
      <c r="E9" s="34">
        <v>0</v>
      </c>
      <c r="F9" s="34">
        <v>5.3662091400000023</v>
      </c>
      <c r="G9" s="54">
        <v>17.397177210000002</v>
      </c>
      <c r="H9" s="34">
        <v>17.397177210000002</v>
      </c>
      <c r="I9" s="34">
        <v>12.107587089999999</v>
      </c>
      <c r="J9" s="34">
        <v>0</v>
      </c>
      <c r="K9" s="34">
        <v>5.2895901200000033</v>
      </c>
      <c r="L9" s="14"/>
      <c r="M9" s="34">
        <v>-0.36628929999999826</v>
      </c>
      <c r="N9" s="34">
        <v>-0.28967027999999928</v>
      </c>
      <c r="O9" s="34">
        <v>0</v>
      </c>
      <c r="P9" s="34">
        <v>-7.6619019999998983E-2</v>
      </c>
    </row>
    <row r="10" spans="1:19" ht="19.5" customHeight="1" x14ac:dyDescent="0.25">
      <c r="A10" s="9">
        <v>1320</v>
      </c>
      <c r="B10" s="10" t="s">
        <v>402</v>
      </c>
      <c r="C10" s="32">
        <v>-15.741884409999992</v>
      </c>
      <c r="D10" s="32">
        <v>-10.439697109999999</v>
      </c>
      <c r="E10" s="32">
        <v>1.30659342</v>
      </c>
      <c r="F10" s="32">
        <v>-6.6087807199999933</v>
      </c>
      <c r="G10" s="11">
        <v>16.059272360000001</v>
      </c>
      <c r="H10" s="32">
        <v>-16.059272360000001</v>
      </c>
      <c r="I10" s="32">
        <v>-11.631584259999999</v>
      </c>
      <c r="J10" s="32">
        <v>0.18687787</v>
      </c>
      <c r="K10" s="32">
        <v>-4.6145659700000028</v>
      </c>
      <c r="L10" s="32"/>
      <c r="M10" s="32">
        <v>-0.31738795000000941</v>
      </c>
      <c r="N10" s="32">
        <v>-1.1918871499999995</v>
      </c>
      <c r="O10" s="32">
        <v>-1.11971555</v>
      </c>
      <c r="P10" s="32">
        <v>1.99421474999999</v>
      </c>
    </row>
    <row r="11" spans="1:19" s="15" customFormat="1" ht="19.149999999999999" customHeight="1" x14ac:dyDescent="0.25">
      <c r="A11" s="12">
        <v>1330</v>
      </c>
      <c r="B11" s="13" t="s">
        <v>403</v>
      </c>
      <c r="C11" s="34">
        <v>-6.9903813700000033</v>
      </c>
      <c r="D11" s="34">
        <v>-4.6290741999999989</v>
      </c>
      <c r="E11" s="34">
        <v>-1.5182860000000001E-2</v>
      </c>
      <c r="F11" s="34">
        <v>-2.3461243100000044</v>
      </c>
      <c r="G11" s="54">
        <v>4.1375915100000036</v>
      </c>
      <c r="H11" s="34">
        <v>4.1375915100000036</v>
      </c>
      <c r="I11" s="34">
        <v>-0.3743889399999995</v>
      </c>
      <c r="J11" s="34">
        <v>-7.0757699999999995E-3</v>
      </c>
      <c r="K11" s="34">
        <v>4.5190562200000031</v>
      </c>
      <c r="L11" s="14"/>
      <c r="M11" s="34">
        <v>11.127972880000007</v>
      </c>
      <c r="N11" s="34">
        <v>4.2546852599999996</v>
      </c>
      <c r="O11" s="34">
        <v>8.1070900000000008E-3</v>
      </c>
      <c r="P11" s="34">
        <v>6.8651805300000071</v>
      </c>
    </row>
    <row r="12" spans="1:19" ht="19.5" customHeight="1" x14ac:dyDescent="0.25">
      <c r="A12" s="9">
        <v>1910</v>
      </c>
      <c r="B12" s="10" t="s">
        <v>88</v>
      </c>
      <c r="C12" s="32">
        <v>0</v>
      </c>
      <c r="D12" s="32">
        <v>0</v>
      </c>
      <c r="E12" s="32">
        <v>1.3667330000000002E-2</v>
      </c>
      <c r="F12" s="32">
        <v>-1.3667330000000002E-2</v>
      </c>
      <c r="G12" s="11">
        <v>2.087399</v>
      </c>
      <c r="H12" s="32">
        <v>2.087399</v>
      </c>
      <c r="I12" s="32">
        <v>0</v>
      </c>
      <c r="J12" s="32">
        <v>2.1057509299999997</v>
      </c>
      <c r="K12" s="32">
        <v>-1.8351929999999683E-2</v>
      </c>
      <c r="L12" s="16"/>
      <c r="M12" s="32">
        <v>2.087399</v>
      </c>
      <c r="N12" s="32">
        <v>0</v>
      </c>
      <c r="O12" s="32">
        <v>2.0920835999999996</v>
      </c>
      <c r="P12" s="32">
        <v>-4.6845999999995946E-3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1.0539692599999997</v>
      </c>
      <c r="D13" s="34">
        <v>1.0467103199999999</v>
      </c>
      <c r="E13" s="34">
        <v>0</v>
      </c>
      <c r="F13" s="34">
        <v>7.258939999999825E-3</v>
      </c>
      <c r="G13" s="54">
        <v>0.88724107000000008</v>
      </c>
      <c r="H13" s="34">
        <v>0.88724107000000008</v>
      </c>
      <c r="I13" s="34">
        <v>0.79535783999999998</v>
      </c>
      <c r="J13" s="34">
        <v>5.8177859999999998E-2</v>
      </c>
      <c r="K13" s="34">
        <v>3.3705370000000096E-2</v>
      </c>
      <c r="L13" s="34"/>
      <c r="M13" s="34">
        <v>-0.16672818999999961</v>
      </c>
      <c r="N13" s="34">
        <v>-0.25135247999999988</v>
      </c>
      <c r="O13" s="34">
        <v>5.8177859999999998E-2</v>
      </c>
      <c r="P13" s="34">
        <v>2.6446430000000271E-2</v>
      </c>
    </row>
    <row r="14" spans="1:19" ht="19.5" customHeight="1" x14ac:dyDescent="0.25">
      <c r="A14" s="9">
        <v>1340</v>
      </c>
      <c r="B14" s="10" t="s">
        <v>85</v>
      </c>
      <c r="C14" s="32">
        <v>-0.38407072999999997</v>
      </c>
      <c r="D14" s="32">
        <v>0</v>
      </c>
      <c r="E14" s="32">
        <v>-15.787937379999999</v>
      </c>
      <c r="F14" s="32">
        <v>15.403866649999999</v>
      </c>
      <c r="G14" s="11">
        <v>0.46711116000000003</v>
      </c>
      <c r="H14" s="32">
        <v>-0.46711116000000003</v>
      </c>
      <c r="I14" s="32">
        <v>0</v>
      </c>
      <c r="J14" s="32">
        <v>-11.539634189999997</v>
      </c>
      <c r="K14" s="32">
        <v>11.072523029999997</v>
      </c>
      <c r="L14" s="16"/>
      <c r="M14" s="32">
        <v>-8.3040430000000054E-2</v>
      </c>
      <c r="N14" s="32">
        <v>0</v>
      </c>
      <c r="O14" s="32">
        <v>4.2483031900000015</v>
      </c>
      <c r="P14" s="32">
        <v>-4.3313436200000019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-0.23334545000000001</v>
      </c>
      <c r="D15" s="34">
        <v>0</v>
      </c>
      <c r="E15" s="34">
        <v>0</v>
      </c>
      <c r="F15" s="34">
        <v>-0.23334545000000001</v>
      </c>
      <c r="G15" s="54">
        <v>3.3264309999999998E-2</v>
      </c>
      <c r="H15" s="34">
        <v>-3.3264309999999998E-2</v>
      </c>
      <c r="I15" s="34">
        <v>0</v>
      </c>
      <c r="J15" s="34">
        <v>0</v>
      </c>
      <c r="K15" s="34">
        <v>-3.3264309999999998E-2</v>
      </c>
      <c r="L15" s="14"/>
      <c r="M15" s="34">
        <v>0.20008114000000002</v>
      </c>
      <c r="N15" s="34">
        <v>0</v>
      </c>
      <c r="O15" s="34">
        <v>0</v>
      </c>
      <c r="P15" s="34">
        <v>0.20008114000000002</v>
      </c>
    </row>
    <row r="16" spans="1:19" ht="19.5" customHeight="1" x14ac:dyDescent="0.25">
      <c r="A16" s="9">
        <v>1991</v>
      </c>
      <c r="B16" s="10" t="s">
        <v>408</v>
      </c>
      <c r="C16" s="32">
        <v>-7.2759576141834256E-18</v>
      </c>
      <c r="D16" s="32">
        <v>3.3698079999999998E-2</v>
      </c>
      <c r="E16" s="32">
        <v>0</v>
      </c>
      <c r="F16" s="32">
        <v>-3.3698080000000005E-2</v>
      </c>
      <c r="G16" s="11">
        <v>7.2759576141834256E-18</v>
      </c>
      <c r="H16" s="32">
        <v>-7.2759576141834256E-18</v>
      </c>
      <c r="I16" s="32">
        <v>3.341504E-2</v>
      </c>
      <c r="J16" s="32">
        <v>0</v>
      </c>
      <c r="K16" s="32">
        <v>-3.3415040000000007E-2</v>
      </c>
      <c r="L16" s="16"/>
      <c r="M16" s="32">
        <v>0</v>
      </c>
      <c r="N16" s="32">
        <v>-2.8303999999999829E-4</v>
      </c>
      <c r="O16" s="32">
        <v>0</v>
      </c>
      <c r="P16" s="32">
        <v>2.8303999999999829E-4</v>
      </c>
    </row>
    <row r="17" spans="1:16" s="15" customFormat="1" ht="19.5" customHeight="1" x14ac:dyDescent="0.25">
      <c r="A17" s="12">
        <v>1993</v>
      </c>
      <c r="B17" s="13" t="s">
        <v>409</v>
      </c>
      <c r="C17" s="34">
        <v>3.8331040000000001</v>
      </c>
      <c r="D17" s="34">
        <v>0.12310171999999996</v>
      </c>
      <c r="E17" s="34">
        <v>-0.248996</v>
      </c>
      <c r="F17" s="34">
        <v>3.9589982800000003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-3.8331040000000001</v>
      </c>
      <c r="N17" s="34">
        <v>-0.12310171999999996</v>
      </c>
      <c r="O17" s="34">
        <v>0.248996</v>
      </c>
      <c r="P17" s="34">
        <v>-3.9589982800000003</v>
      </c>
    </row>
    <row r="18" spans="1:16" s="15" customFormat="1" ht="19.5" customHeight="1" x14ac:dyDescent="0.25">
      <c r="A18" s="9">
        <v>1992</v>
      </c>
      <c r="B18" s="10" t="s">
        <v>90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25">
      <c r="A19" s="12">
        <v>1210</v>
      </c>
      <c r="B19" s="13" t="s">
        <v>414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0</v>
      </c>
      <c r="J19" s="132">
        <v>0</v>
      </c>
      <c r="K19" s="132">
        <v>0</v>
      </c>
      <c r="L19" s="19"/>
      <c r="M19" s="132">
        <v>0</v>
      </c>
      <c r="N19" s="132">
        <v>0</v>
      </c>
      <c r="O19" s="132">
        <v>0</v>
      </c>
      <c r="P19" s="132">
        <v>0</v>
      </c>
    </row>
    <row r="20" spans="1:16" s="15" customFormat="1" ht="19.5" customHeight="1" x14ac:dyDescent="0.25">
      <c r="A20" s="9">
        <v>1104</v>
      </c>
      <c r="B20" s="10" t="s">
        <v>457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6">
        <v>0</v>
      </c>
      <c r="D21" s="116">
        <v>50.558952729999994</v>
      </c>
      <c r="E21" s="116">
        <v>-2.9850130000000002E-2</v>
      </c>
      <c r="F21" s="116">
        <v>-50.529102599999995</v>
      </c>
      <c r="G21" s="54">
        <v>0</v>
      </c>
      <c r="H21" s="116">
        <v>0</v>
      </c>
      <c r="I21" s="116">
        <v>-14.162959949999999</v>
      </c>
      <c r="J21" s="116">
        <v>-9.6685699999999996E-3</v>
      </c>
      <c r="K21" s="116">
        <v>14.17262852</v>
      </c>
      <c r="L21" s="14"/>
      <c r="M21" s="116">
        <v>0</v>
      </c>
      <c r="N21" s="116">
        <v>-64.721912679999988</v>
      </c>
      <c r="O21" s="116">
        <v>2.0181560000000001E-2</v>
      </c>
      <c r="P21" s="116">
        <v>64.701731119999991</v>
      </c>
    </row>
    <row r="22" spans="1:16" s="28" customFormat="1" ht="19.5" customHeight="1" x14ac:dyDescent="0.25">
      <c r="A22" s="24"/>
      <c r="B22" s="25" t="s">
        <v>93</v>
      </c>
      <c r="C22" s="26">
        <v>582.64925880000033</v>
      </c>
      <c r="D22" s="26">
        <v>423.05863656000002</v>
      </c>
      <c r="E22" s="26">
        <v>-15.664489059999998</v>
      </c>
      <c r="F22" s="26">
        <v>175.25511130000029</v>
      </c>
      <c r="G22" s="27"/>
      <c r="H22" s="26">
        <v>664.12659779999956</v>
      </c>
      <c r="I22" s="26">
        <v>407.51091446000044</v>
      </c>
      <c r="J22" s="26">
        <v>13.604352870000001</v>
      </c>
      <c r="K22" s="27">
        <v>243.01133046999911</v>
      </c>
      <c r="L22" s="27"/>
      <c r="M22" s="26">
        <v>81.477338999999532</v>
      </c>
      <c r="N22" s="26">
        <v>-15.547722099999476</v>
      </c>
      <c r="O22" s="26">
        <v>29.268841930000004</v>
      </c>
      <c r="P22" s="26">
        <v>67.756219169999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8" t="s">
        <v>460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25">
      <c r="A26" s="146" t="s">
        <v>393</v>
      </c>
      <c r="B26" s="144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ht="15" customHeight="1" x14ac:dyDescent="0.25">
      <c r="A27" s="147" t="s">
        <v>394</v>
      </c>
      <c r="B27" s="142"/>
      <c r="C27" s="142"/>
      <c r="D27" s="142"/>
      <c r="E27" s="142"/>
      <c r="F27" s="142"/>
      <c r="G27" s="142"/>
      <c r="H27" s="142"/>
      <c r="I27" s="142"/>
      <c r="J27" s="148"/>
      <c r="K27" s="142"/>
      <c r="L27" s="142"/>
      <c r="M27" s="142"/>
      <c r="N27" s="142"/>
      <c r="O27" s="142"/>
      <c r="P27" s="142"/>
    </row>
    <row r="28" spans="1:16" x14ac:dyDescent="0.25">
      <c r="A28" s="147" t="s">
        <v>395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25">
      <c r="A29" s="147" t="s">
        <v>396</v>
      </c>
      <c r="B29" s="142"/>
      <c r="C29" s="142"/>
      <c r="D29" s="142"/>
      <c r="E29" s="142"/>
      <c r="F29" s="142"/>
      <c r="G29" s="142"/>
      <c r="H29" s="142"/>
      <c r="I29" s="142"/>
      <c r="J29" s="148"/>
      <c r="K29" s="142"/>
      <c r="L29" s="142"/>
      <c r="M29" s="142"/>
      <c r="N29" s="142"/>
      <c r="O29" s="142"/>
      <c r="P29" s="142"/>
    </row>
    <row r="30" spans="1:16" x14ac:dyDescent="0.25">
      <c r="A30" s="147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25">
      <c r="A31" s="149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25">
      <c r="A32" s="137" t="s">
        <v>472</v>
      </c>
      <c r="B32" s="137"/>
      <c r="C32" s="137"/>
      <c r="D32" s="137"/>
      <c r="E32" s="137"/>
      <c r="F32" s="137"/>
      <c r="G32" s="94"/>
      <c r="H32" s="94"/>
      <c r="I32" s="94"/>
      <c r="J32" s="94"/>
      <c r="K32" s="94"/>
      <c r="L32" s="94"/>
      <c r="M32" s="94"/>
      <c r="N32" s="94"/>
      <c r="O32" s="94"/>
      <c r="P32" s="94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topLeftCell="A10" zoomScale="85" zoomScaleNormal="85" zoomScaleSheetLayoutView="70" workbookViewId="0">
      <selection activeCell="A32" sqref="A32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8" width="10.7109375" style="49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461</v>
      </c>
      <c r="D2" s="168"/>
      <c r="E2" s="168"/>
      <c r="F2" s="168"/>
      <c r="G2" s="58"/>
      <c r="H2" s="168" t="s">
        <v>462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9" t="s">
        <v>70</v>
      </c>
      <c r="D3" s="79" t="s">
        <v>71</v>
      </c>
      <c r="E3" s="79" t="s">
        <v>72</v>
      </c>
      <c r="F3" s="79" t="s">
        <v>73</v>
      </c>
      <c r="G3" s="58" t="s">
        <v>454</v>
      </c>
      <c r="H3" s="135" t="s">
        <v>70</v>
      </c>
      <c r="I3" s="79" t="s">
        <v>71</v>
      </c>
      <c r="J3" s="79" t="s">
        <v>72</v>
      </c>
      <c r="K3" s="79" t="s">
        <v>73</v>
      </c>
      <c r="L3" s="58" t="s">
        <v>454</v>
      </c>
      <c r="M3" s="79" t="s">
        <v>70</v>
      </c>
      <c r="N3" s="79" t="s">
        <v>71</v>
      </c>
      <c r="O3" s="79" t="s">
        <v>72</v>
      </c>
      <c r="P3" s="79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6086.2626728900013</v>
      </c>
      <c r="D4" s="11">
        <v>4009.2218193700014</v>
      </c>
      <c r="E4" s="11">
        <v>79.483803629999997</v>
      </c>
      <c r="F4" s="11">
        <v>1997.5570498899999</v>
      </c>
      <c r="G4" s="11">
        <v>6133.4139153499991</v>
      </c>
      <c r="H4" s="11">
        <v>6133.4139153499991</v>
      </c>
      <c r="I4" s="11">
        <v>4058.1061151199983</v>
      </c>
      <c r="J4" s="11">
        <v>77.84120999000001</v>
      </c>
      <c r="K4" s="11">
        <v>1997.4665902400009</v>
      </c>
      <c r="L4" s="11"/>
      <c r="M4" s="11">
        <v>47.151242459997775</v>
      </c>
      <c r="N4" s="11">
        <v>48.884295749996909</v>
      </c>
      <c r="O4" s="11">
        <v>-1.642593639999987</v>
      </c>
      <c r="P4" s="11">
        <v>-9.0459649999147018E-2</v>
      </c>
      <c r="Q4" s="8"/>
    </row>
    <row r="5" spans="1:19" s="15" customFormat="1" ht="19.5" customHeight="1" x14ac:dyDescent="0.25">
      <c r="A5" s="12">
        <v>1337</v>
      </c>
      <c r="B5" s="13" t="s">
        <v>405</v>
      </c>
      <c r="C5" s="34">
        <v>873.97231821999992</v>
      </c>
      <c r="D5" s="34">
        <v>494.79967591999997</v>
      </c>
      <c r="E5" s="34">
        <v>416.19246226000001</v>
      </c>
      <c r="F5" s="34">
        <v>-37.019819960000063</v>
      </c>
      <c r="G5" s="54">
        <v>939.53480763999994</v>
      </c>
      <c r="H5" s="34">
        <v>939.53480763999994</v>
      </c>
      <c r="I5" s="34">
        <v>526.55204995000008</v>
      </c>
      <c r="J5" s="34">
        <v>444.45408864000001</v>
      </c>
      <c r="K5" s="34">
        <v>-31.471330950000151</v>
      </c>
      <c r="L5" s="14"/>
      <c r="M5" s="34">
        <v>65.56248942000002</v>
      </c>
      <c r="N5" s="34">
        <v>31.752374030000112</v>
      </c>
      <c r="O5" s="34">
        <v>28.261626379999996</v>
      </c>
      <c r="P5" s="34">
        <v>5.548489009999912</v>
      </c>
    </row>
    <row r="6" spans="1:19" ht="19.5" customHeight="1" x14ac:dyDescent="0.25">
      <c r="A6" s="9">
        <v>1331</v>
      </c>
      <c r="B6" s="10" t="s">
        <v>404</v>
      </c>
      <c r="C6" s="32">
        <v>-626.15169606999984</v>
      </c>
      <c r="D6" s="32">
        <v>-435.96781600000008</v>
      </c>
      <c r="E6" s="32">
        <v>0</v>
      </c>
      <c r="F6" s="32">
        <v>-190.18388006999976</v>
      </c>
      <c r="G6" s="11">
        <v>622.47813553000015</v>
      </c>
      <c r="H6" s="32">
        <v>-622.47813553000015</v>
      </c>
      <c r="I6" s="32">
        <v>-435.27453685</v>
      </c>
      <c r="J6" s="32">
        <v>0</v>
      </c>
      <c r="K6" s="32">
        <v>-187.20359868000014</v>
      </c>
      <c r="L6" s="16"/>
      <c r="M6" s="32">
        <v>3.6735605399996984</v>
      </c>
      <c r="N6" s="32">
        <v>0.69327915000008034</v>
      </c>
      <c r="O6" s="32">
        <v>0</v>
      </c>
      <c r="P6" s="32">
        <v>2.9802813899996181</v>
      </c>
    </row>
    <row r="7" spans="1:19" s="15" customFormat="1" ht="19.5" customHeight="1" x14ac:dyDescent="0.25">
      <c r="A7" s="12">
        <v>1311</v>
      </c>
      <c r="B7" s="13" t="s">
        <v>401</v>
      </c>
      <c r="C7" s="34">
        <v>101.90299949999998</v>
      </c>
      <c r="D7" s="34">
        <v>70.798575909999997</v>
      </c>
      <c r="E7" s="34">
        <v>0</v>
      </c>
      <c r="F7" s="34">
        <v>31.104423589999982</v>
      </c>
      <c r="G7" s="54">
        <v>100.62690800000001</v>
      </c>
      <c r="H7" s="34">
        <v>100.62690800000001</v>
      </c>
      <c r="I7" s="34">
        <v>70.320192509999998</v>
      </c>
      <c r="J7" s="34">
        <v>0</v>
      </c>
      <c r="K7" s="34">
        <v>30.306715490000016</v>
      </c>
      <c r="L7" s="14"/>
      <c r="M7" s="34">
        <v>-1.2760914999999642</v>
      </c>
      <c r="N7" s="34">
        <v>-0.47838339999999846</v>
      </c>
      <c r="O7" s="34">
        <v>0</v>
      </c>
      <c r="P7" s="34">
        <v>-0.79770809999996573</v>
      </c>
    </row>
    <row r="8" spans="1:19" ht="19.149999999999999" customHeight="1" x14ac:dyDescent="0.25">
      <c r="A8" s="9">
        <v>1320</v>
      </c>
      <c r="B8" s="10" t="s">
        <v>402</v>
      </c>
      <c r="C8" s="32">
        <v>13.214915889999995</v>
      </c>
      <c r="D8" s="32">
        <v>12.424447700000014</v>
      </c>
      <c r="E8" s="32">
        <v>11.7643621</v>
      </c>
      <c r="F8" s="32">
        <v>-10.973893910000019</v>
      </c>
      <c r="G8" s="11">
        <v>75.04213738</v>
      </c>
      <c r="H8" s="32">
        <v>75.04213738</v>
      </c>
      <c r="I8" s="32">
        <v>49.171334100000017</v>
      </c>
      <c r="J8" s="32">
        <v>29.790002559999998</v>
      </c>
      <c r="K8" s="32">
        <v>-3.9191992800000151</v>
      </c>
      <c r="L8" s="16"/>
      <c r="M8" s="32">
        <v>61.827221490000007</v>
      </c>
      <c r="N8" s="32">
        <v>36.746886400000001</v>
      </c>
      <c r="O8" s="32">
        <v>18.025640459999998</v>
      </c>
      <c r="P8" s="32">
        <v>7.0546946300000073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20.991272640000002</v>
      </c>
      <c r="D9" s="34">
        <v>12.155546019999992</v>
      </c>
      <c r="E9" s="34">
        <v>1.37251104</v>
      </c>
      <c r="F9" s="34">
        <v>7.4632155800000097</v>
      </c>
      <c r="G9" s="54">
        <v>59.434037190000005</v>
      </c>
      <c r="H9" s="34">
        <v>59.434037190000005</v>
      </c>
      <c r="I9" s="34">
        <v>30.982513789999985</v>
      </c>
      <c r="J9" s="34">
        <v>19.849972679999997</v>
      </c>
      <c r="K9" s="34">
        <v>8.6015507200000236</v>
      </c>
      <c r="L9" s="14"/>
      <c r="M9" s="34">
        <v>38.442764550000007</v>
      </c>
      <c r="N9" s="34">
        <v>18.826967769999992</v>
      </c>
      <c r="O9" s="34">
        <v>18.477461639999998</v>
      </c>
      <c r="P9" s="34">
        <v>1.1383351400000166</v>
      </c>
    </row>
    <row r="10" spans="1:19" ht="19.5" customHeight="1" x14ac:dyDescent="0.25">
      <c r="A10" s="9">
        <v>1993</v>
      </c>
      <c r="B10" s="10" t="s">
        <v>409</v>
      </c>
      <c r="C10" s="32">
        <v>4.2542633799999967</v>
      </c>
      <c r="D10" s="32">
        <v>0.7753537999999992</v>
      </c>
      <c r="E10" s="32">
        <v>6.32583042</v>
      </c>
      <c r="F10" s="32">
        <v>-2.8469208400000023</v>
      </c>
      <c r="G10" s="11">
        <v>40.71231994</v>
      </c>
      <c r="H10" s="32">
        <v>40.71231994</v>
      </c>
      <c r="I10" s="32">
        <v>25.872595940000004</v>
      </c>
      <c r="J10" s="32">
        <v>40.23589226</v>
      </c>
      <c r="K10" s="32">
        <v>-25.396168260000003</v>
      </c>
      <c r="L10" s="32"/>
      <c r="M10" s="32">
        <v>36.458056560000003</v>
      </c>
      <c r="N10" s="32">
        <v>25.097242140000006</v>
      </c>
      <c r="O10" s="32">
        <v>33.910061839999997</v>
      </c>
      <c r="P10" s="32">
        <v>-22.54924742</v>
      </c>
    </row>
    <row r="11" spans="1:19" s="15" customFormat="1" ht="19.5" customHeight="1" x14ac:dyDescent="0.25">
      <c r="A11" s="12">
        <v>1102</v>
      </c>
      <c r="B11" s="13" t="s">
        <v>398</v>
      </c>
      <c r="C11" s="34">
        <v>70.880829320000004</v>
      </c>
      <c r="D11" s="34">
        <v>40.337085310000013</v>
      </c>
      <c r="E11" s="34">
        <v>16.957645589999998</v>
      </c>
      <c r="F11" s="34">
        <v>13.586098419999992</v>
      </c>
      <c r="G11" s="54">
        <v>25.702905610000002</v>
      </c>
      <c r="H11" s="34">
        <v>25.702905610000002</v>
      </c>
      <c r="I11" s="34">
        <v>18.209068259999999</v>
      </c>
      <c r="J11" s="34">
        <v>0.13351274000000002</v>
      </c>
      <c r="K11" s="34">
        <v>7.3603246100000028</v>
      </c>
      <c r="L11" s="14"/>
      <c r="M11" s="34">
        <v>-45.177923710000002</v>
      </c>
      <c r="N11" s="34">
        <v>-22.128017050000015</v>
      </c>
      <c r="O11" s="34">
        <v>-16.824132849999998</v>
      </c>
      <c r="P11" s="34">
        <v>-6.2257738099999891</v>
      </c>
    </row>
    <row r="12" spans="1:19" ht="19.5" customHeight="1" x14ac:dyDescent="0.25">
      <c r="A12" s="9">
        <v>1330</v>
      </c>
      <c r="B12" s="10" t="s">
        <v>403</v>
      </c>
      <c r="C12" s="32">
        <v>-50.748693839999945</v>
      </c>
      <c r="D12" s="32">
        <v>-32.010713209999999</v>
      </c>
      <c r="E12" s="32">
        <v>-4.9603180000000004E-2</v>
      </c>
      <c r="F12" s="32">
        <v>-18.688377449999948</v>
      </c>
      <c r="G12" s="11">
        <v>21.882481939999991</v>
      </c>
      <c r="H12" s="32">
        <v>-21.882481939999991</v>
      </c>
      <c r="I12" s="32">
        <v>-19.142882320000002</v>
      </c>
      <c r="J12" s="32">
        <v>0.85650705999999988</v>
      </c>
      <c r="K12" s="32">
        <v>-3.596106679999989</v>
      </c>
      <c r="L12" s="16"/>
      <c r="M12" s="32">
        <v>28.866211899999954</v>
      </c>
      <c r="N12" s="32">
        <v>12.867830889999997</v>
      </c>
      <c r="O12" s="32">
        <v>0.90611023999999984</v>
      </c>
      <c r="P12" s="32">
        <v>15.092270769999956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5.4569520199999992</v>
      </c>
      <c r="D13" s="34">
        <v>5.3479491299999999</v>
      </c>
      <c r="E13" s="34">
        <v>0</v>
      </c>
      <c r="F13" s="34">
        <v>0.1090028899999993</v>
      </c>
      <c r="G13" s="54">
        <v>4.1547603999999998</v>
      </c>
      <c r="H13" s="34">
        <v>4.1547603999999998</v>
      </c>
      <c r="I13" s="34">
        <v>3.7474198099999998</v>
      </c>
      <c r="J13" s="34">
        <v>0.25893082000000001</v>
      </c>
      <c r="K13" s="34">
        <v>0.14840977</v>
      </c>
      <c r="L13" s="34"/>
      <c r="M13" s="34">
        <v>-1.3021916199999994</v>
      </c>
      <c r="N13" s="34">
        <v>-1.6005293200000001</v>
      </c>
      <c r="O13" s="34">
        <v>0.25893082000000001</v>
      </c>
      <c r="P13" s="34">
        <v>3.9406880000000699E-2</v>
      </c>
    </row>
    <row r="14" spans="1:19" ht="19.5" customHeight="1" x14ac:dyDescent="0.25">
      <c r="A14" s="9">
        <v>1340</v>
      </c>
      <c r="B14" s="10" t="s">
        <v>85</v>
      </c>
      <c r="C14" s="32">
        <v>-1.4140566100000003</v>
      </c>
      <c r="D14" s="32">
        <v>0</v>
      </c>
      <c r="E14" s="32">
        <v>-5.602434039999995</v>
      </c>
      <c r="F14" s="32">
        <v>4.1883774299999947</v>
      </c>
      <c r="G14" s="11">
        <v>3.0328021500000002</v>
      </c>
      <c r="H14" s="32">
        <v>-3.0328021500000002</v>
      </c>
      <c r="I14" s="32">
        <v>0</v>
      </c>
      <c r="J14" s="32">
        <v>0.61498432999999786</v>
      </c>
      <c r="K14" s="32">
        <v>-3.6477864799999979</v>
      </c>
      <c r="L14" s="16"/>
      <c r="M14" s="32">
        <v>-1.6187455399999999</v>
      </c>
      <c r="N14" s="32">
        <v>0</v>
      </c>
      <c r="O14" s="32">
        <v>6.2174183699999928</v>
      </c>
      <c r="P14" s="32">
        <v>-7.8361639099999927</v>
      </c>
    </row>
    <row r="15" spans="1:19" s="15" customFormat="1" ht="19.5" customHeight="1" x14ac:dyDescent="0.25">
      <c r="A15" s="12">
        <v>1910</v>
      </c>
      <c r="B15" s="13" t="s">
        <v>88</v>
      </c>
      <c r="C15" s="34">
        <v>0</v>
      </c>
      <c r="D15" s="34">
        <v>0</v>
      </c>
      <c r="E15" s="34">
        <v>0.49093759999999997</v>
      </c>
      <c r="F15" s="34">
        <v>-0.49093759999999997</v>
      </c>
      <c r="G15" s="54">
        <v>2.7470560000000002</v>
      </c>
      <c r="H15" s="34">
        <v>2.7470560000000002</v>
      </c>
      <c r="I15" s="34">
        <v>0</v>
      </c>
      <c r="J15" s="34">
        <v>3.29090338</v>
      </c>
      <c r="K15" s="34">
        <v>-0.54384737999999988</v>
      </c>
      <c r="L15" s="14"/>
      <c r="M15" s="34">
        <v>2.7470560000000002</v>
      </c>
      <c r="N15" s="34">
        <v>0</v>
      </c>
      <c r="O15" s="34">
        <v>2.79996578</v>
      </c>
      <c r="P15" s="34">
        <v>-5.2909779999999795E-2</v>
      </c>
    </row>
    <row r="16" spans="1:19" ht="19.5" customHeight="1" x14ac:dyDescent="0.25">
      <c r="A16" s="9">
        <v>1350</v>
      </c>
      <c r="B16" s="10" t="s">
        <v>406</v>
      </c>
      <c r="C16" s="32">
        <v>-2.1358790999999999</v>
      </c>
      <c r="D16" s="32">
        <v>0</v>
      </c>
      <c r="E16" s="32">
        <v>0</v>
      </c>
      <c r="F16" s="32">
        <v>-2.1358790999999999</v>
      </c>
      <c r="G16" s="11">
        <v>1.21529003</v>
      </c>
      <c r="H16" s="32">
        <v>-1.21529003</v>
      </c>
      <c r="I16" s="32">
        <v>0</v>
      </c>
      <c r="J16" s="32">
        <v>0</v>
      </c>
      <c r="K16" s="32">
        <v>-1.21529003</v>
      </c>
      <c r="L16" s="16"/>
      <c r="M16" s="32">
        <v>0.9205890699999999</v>
      </c>
      <c r="N16" s="32">
        <v>0</v>
      </c>
      <c r="O16" s="32">
        <v>0</v>
      </c>
      <c r="P16" s="32">
        <v>0.9205890699999999</v>
      </c>
    </row>
    <row r="17" spans="1:16" s="15" customFormat="1" ht="19.5" customHeight="1" x14ac:dyDescent="0.25">
      <c r="A17" s="12">
        <v>1992</v>
      </c>
      <c r="B17" s="13" t="s">
        <v>90</v>
      </c>
      <c r="C17" s="34">
        <v>0</v>
      </c>
      <c r="D17" s="34">
        <v>-71.301955170000014</v>
      </c>
      <c r="E17" s="34">
        <v>59.471246150000006</v>
      </c>
      <c r="F17" s="34">
        <v>11.830709020000008</v>
      </c>
      <c r="G17" s="54">
        <v>1.0938429999999999</v>
      </c>
      <c r="H17" s="34">
        <v>1.0938429999999999</v>
      </c>
      <c r="I17" s="34">
        <v>1.1542812099999999</v>
      </c>
      <c r="J17" s="34">
        <v>-6.0437280000000003E-2</v>
      </c>
      <c r="K17" s="34">
        <v>-9.3000000004478389E-7</v>
      </c>
      <c r="L17" s="14"/>
      <c r="M17" s="34">
        <v>1.0938429999999999</v>
      </c>
      <c r="N17" s="34">
        <v>72.456236380000007</v>
      </c>
      <c r="O17" s="34">
        <v>-59.531683430000008</v>
      </c>
      <c r="P17" s="34">
        <v>-11.830709949999992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0</v>
      </c>
      <c r="D18" s="32">
        <v>0.20159613999999998</v>
      </c>
      <c r="E18" s="32">
        <v>0</v>
      </c>
      <c r="F18" s="32">
        <v>-0.20159613999999998</v>
      </c>
      <c r="G18" s="11">
        <v>5.8207660913467405E-17</v>
      </c>
      <c r="H18" s="32">
        <v>-5.8207660913467405E-17</v>
      </c>
      <c r="I18" s="32">
        <v>0.20189922999999999</v>
      </c>
      <c r="J18" s="32">
        <v>0</v>
      </c>
      <c r="K18" s="32">
        <v>-0.20189923000000004</v>
      </c>
      <c r="L18" s="16"/>
      <c r="M18" s="32">
        <v>-5.8207660913467405E-17</v>
      </c>
      <c r="N18" s="32">
        <v>3.0309000000000585E-4</v>
      </c>
      <c r="O18" s="32">
        <v>0</v>
      </c>
      <c r="P18" s="32">
        <v>-3.0309000000006408E-4</v>
      </c>
    </row>
    <row r="19" spans="1:16" s="15" customFormat="1" ht="19.5" customHeight="1" x14ac:dyDescent="0.25">
      <c r="A19" s="12">
        <v>1210</v>
      </c>
      <c r="B19" s="13" t="s">
        <v>414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0</v>
      </c>
      <c r="J19" s="132">
        <v>0</v>
      </c>
      <c r="K19" s="132">
        <v>0</v>
      </c>
      <c r="L19" s="19"/>
      <c r="M19" s="132">
        <v>0</v>
      </c>
      <c r="N19" s="132">
        <v>0</v>
      </c>
      <c r="O19" s="132">
        <v>0</v>
      </c>
      <c r="P19" s="132">
        <v>0</v>
      </c>
    </row>
    <row r="20" spans="1:16" s="15" customFormat="1" ht="19.5" customHeight="1" x14ac:dyDescent="0.25">
      <c r="A20" s="9">
        <v>1104</v>
      </c>
      <c r="B20" s="10" t="s">
        <v>457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6">
        <v>0</v>
      </c>
      <c r="D21" s="116">
        <v>57.557500170000012</v>
      </c>
      <c r="E21" s="116">
        <v>6.2159690000000004E-2</v>
      </c>
      <c r="F21" s="116">
        <v>-57.619659860000013</v>
      </c>
      <c r="G21" s="54">
        <v>0</v>
      </c>
      <c r="H21" s="116">
        <v>0</v>
      </c>
      <c r="I21" s="116">
        <v>8.4274844299999998</v>
      </c>
      <c r="J21" s="116">
        <v>5.2180580000000004E-2</v>
      </c>
      <c r="K21" s="116">
        <v>-8.4796650099999997</v>
      </c>
      <c r="L21" s="14"/>
      <c r="M21" s="116">
        <v>0</v>
      </c>
      <c r="N21" s="116">
        <v>-49.130015740000012</v>
      </c>
      <c r="O21" s="116">
        <v>-9.9791099999999994E-3</v>
      </c>
      <c r="P21" s="116">
        <v>49.139994850000015</v>
      </c>
    </row>
    <row r="22" spans="1:16" s="28" customFormat="1" ht="19.5" customHeight="1" x14ac:dyDescent="0.25">
      <c r="A22" s="24"/>
      <c r="B22" s="25" t="s">
        <v>93</v>
      </c>
      <c r="C22" s="26">
        <v>6496.485898240001</v>
      </c>
      <c r="D22" s="26">
        <v>4164.339065090001</v>
      </c>
      <c r="E22" s="26">
        <v>586.46892126000012</v>
      </c>
      <c r="F22" s="26">
        <v>1745.6779118899999</v>
      </c>
      <c r="G22" s="27"/>
      <c r="H22" s="26">
        <v>6733.853980859999</v>
      </c>
      <c r="I22" s="26">
        <v>4338.3275351799975</v>
      </c>
      <c r="J22" s="26">
        <v>617.31774776000009</v>
      </c>
      <c r="K22" s="27">
        <v>1778.2086979200012</v>
      </c>
      <c r="L22" s="27"/>
      <c r="M22" s="26">
        <v>237.36808261999744</v>
      </c>
      <c r="N22" s="26">
        <v>173.98847008999709</v>
      </c>
      <c r="O22" s="26">
        <v>30.848826499999983</v>
      </c>
      <c r="P22" s="26">
        <v>32.530786030000357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136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8" t="s">
        <v>460</v>
      </c>
      <c r="B24" s="5"/>
      <c r="C24" s="114" t="s">
        <v>455</v>
      </c>
      <c r="D24" s="5"/>
      <c r="E24" s="5"/>
      <c r="F24" s="5"/>
      <c r="G24" s="29"/>
      <c r="H24" s="136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43"/>
      <c r="B25" s="144"/>
      <c r="C25" s="145" t="s">
        <v>456</v>
      </c>
      <c r="D25" s="144"/>
      <c r="E25" s="144"/>
      <c r="F25" s="144"/>
      <c r="G25" s="144"/>
      <c r="H25" s="151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25">
      <c r="A26" s="146" t="s">
        <v>393</v>
      </c>
      <c r="B26" s="144"/>
      <c r="C26" s="152"/>
      <c r="D26" s="142"/>
      <c r="E26" s="144"/>
      <c r="F26" s="144"/>
      <c r="G26" s="144"/>
      <c r="H26" s="151"/>
      <c r="I26" s="144"/>
      <c r="J26" s="144"/>
      <c r="K26" s="144"/>
      <c r="L26" s="144"/>
      <c r="M26" s="144"/>
      <c r="N26" s="144"/>
      <c r="O26" s="144"/>
      <c r="P26" s="144"/>
    </row>
    <row r="27" spans="1:16" ht="15" customHeight="1" x14ac:dyDescent="0.25">
      <c r="A27" s="147" t="s">
        <v>394</v>
      </c>
      <c r="B27" s="142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16" x14ac:dyDescent="0.25">
      <c r="A28" s="147" t="s">
        <v>395</v>
      </c>
      <c r="B28" s="142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</row>
    <row r="29" spans="1:16" x14ac:dyDescent="0.25">
      <c r="A29" s="147" t="s">
        <v>396</v>
      </c>
      <c r="B29" s="142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</row>
    <row r="30" spans="1:16" x14ac:dyDescent="0.25">
      <c r="A30" s="149"/>
      <c r="B30" s="142"/>
      <c r="C30" s="142"/>
      <c r="D30" s="142"/>
      <c r="E30" s="142"/>
      <c r="F30" s="142"/>
      <c r="G30" s="142"/>
      <c r="H30" s="150"/>
      <c r="I30" s="142"/>
      <c r="J30" s="142"/>
      <c r="K30" s="142"/>
      <c r="L30" s="142"/>
      <c r="M30" s="142"/>
      <c r="N30" s="142"/>
      <c r="O30" s="142"/>
      <c r="P30" s="142"/>
    </row>
    <row r="31" spans="1:16" x14ac:dyDescent="0.25">
      <c r="A31" s="149"/>
      <c r="B31" s="142"/>
      <c r="C31" s="142"/>
      <c r="D31" s="142"/>
      <c r="E31" s="142"/>
      <c r="F31" s="142"/>
      <c r="G31" s="142"/>
      <c r="H31" s="150"/>
      <c r="I31" s="142"/>
      <c r="J31" s="142"/>
      <c r="K31" s="142"/>
      <c r="L31" s="142"/>
      <c r="M31" s="142"/>
      <c r="N31" s="142"/>
      <c r="O31" s="142"/>
      <c r="P31" s="142"/>
    </row>
    <row r="32" spans="1:16" x14ac:dyDescent="0.25">
      <c r="A32" s="147" t="s">
        <v>472</v>
      </c>
      <c r="B32" s="147"/>
      <c r="C32" s="147"/>
      <c r="D32" s="147"/>
      <c r="E32" s="147"/>
      <c r="F32" s="147"/>
      <c r="G32" s="147"/>
      <c r="H32" s="153"/>
      <c r="I32" s="147"/>
      <c r="J32" s="147"/>
      <c r="K32" s="147"/>
      <c r="L32" s="147"/>
      <c r="M32" s="147"/>
      <c r="N32" s="147"/>
      <c r="O32" s="147"/>
      <c r="P32" s="147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zoomScale="70" zoomScaleNormal="70" zoomScaleSheetLayoutView="70" workbookViewId="0">
      <selection activeCell="K32" sqref="K32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420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463</v>
      </c>
      <c r="D2" s="168"/>
      <c r="E2" s="168"/>
      <c r="F2" s="168"/>
      <c r="G2" s="58"/>
      <c r="H2" s="168" t="s">
        <v>459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454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454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931.78925048855069</v>
      </c>
      <c r="D4" s="11">
        <v>595.41528004566919</v>
      </c>
      <c r="E4" s="11">
        <v>12.639980987552812</v>
      </c>
      <c r="F4" s="11">
        <v>323.7339894553287</v>
      </c>
      <c r="G4" s="11">
        <v>872.75678760999961</v>
      </c>
      <c r="H4" s="11">
        <v>872.75678760999961</v>
      </c>
      <c r="I4" s="11">
        <v>570.25247844000046</v>
      </c>
      <c r="J4" s="11">
        <v>13.372389269999999</v>
      </c>
      <c r="K4" s="11">
        <v>289.13191989999916</v>
      </c>
      <c r="L4" s="11"/>
      <c r="M4" s="11">
        <v>-59.032462878551087</v>
      </c>
      <c r="N4" s="11">
        <v>-25.162801605668733</v>
      </c>
      <c r="O4" s="11">
        <v>0.73240828244718692</v>
      </c>
      <c r="P4" s="11">
        <v>-34.602069555329543</v>
      </c>
      <c r="Q4" s="8"/>
    </row>
    <row r="5" spans="1:19" s="15" customFormat="1" ht="19.5" customHeight="1" x14ac:dyDescent="0.25">
      <c r="A5" s="12">
        <v>1331</v>
      </c>
      <c r="B5" s="13" t="s">
        <v>404</v>
      </c>
      <c r="C5" s="34">
        <v>-265.13140594651031</v>
      </c>
      <c r="D5" s="34">
        <v>-184.01487686690893</v>
      </c>
      <c r="E5" s="34">
        <v>0</v>
      </c>
      <c r="F5" s="34">
        <v>-81.116529079601378</v>
      </c>
      <c r="G5" s="54">
        <v>242.75159481999998</v>
      </c>
      <c r="H5" s="34">
        <v>-242.75159481999998</v>
      </c>
      <c r="I5" s="34">
        <v>-169.48265524999997</v>
      </c>
      <c r="J5" s="34">
        <v>0</v>
      </c>
      <c r="K5" s="34">
        <v>-73.268939570000015</v>
      </c>
      <c r="L5" s="14"/>
      <c r="M5" s="34">
        <v>22.379811126510333</v>
      </c>
      <c r="N5" s="34">
        <v>14.53222161690897</v>
      </c>
      <c r="O5" s="34">
        <v>0</v>
      </c>
      <c r="P5" s="34">
        <v>7.847589509601363</v>
      </c>
    </row>
    <row r="6" spans="1:19" ht="19.5" customHeight="1" x14ac:dyDescent="0.25">
      <c r="A6" s="9">
        <v>1102</v>
      </c>
      <c r="B6" s="10" t="s">
        <v>398</v>
      </c>
      <c r="C6" s="32">
        <v>0</v>
      </c>
      <c r="D6" s="32">
        <v>0</v>
      </c>
      <c r="E6" s="32">
        <v>0</v>
      </c>
      <c r="F6" s="32">
        <v>0</v>
      </c>
      <c r="G6" s="11">
        <v>40.247960759999998</v>
      </c>
      <c r="H6" s="32">
        <v>-40.247960759999998</v>
      </c>
      <c r="I6" s="32">
        <v>-17.959269149999997</v>
      </c>
      <c r="J6" s="32">
        <v>-12.74836273</v>
      </c>
      <c r="K6" s="32">
        <v>-9.5403288800000006</v>
      </c>
      <c r="L6" s="16"/>
      <c r="M6" s="32">
        <v>-40.247960759999998</v>
      </c>
      <c r="N6" s="32">
        <v>-17.959269149999997</v>
      </c>
      <c r="O6" s="32">
        <v>-12.74836273</v>
      </c>
      <c r="P6" s="32">
        <v>-9.5403288800000006</v>
      </c>
    </row>
    <row r="7" spans="1:19" s="15" customFormat="1" ht="19.5" customHeight="1" x14ac:dyDescent="0.25">
      <c r="A7" s="12">
        <v>1101</v>
      </c>
      <c r="B7" s="13" t="s">
        <v>397</v>
      </c>
      <c r="C7" s="34">
        <v>16.883998333333327</v>
      </c>
      <c r="D7" s="34">
        <v>9.8321862499999995</v>
      </c>
      <c r="E7" s="34">
        <v>3.047266333333333</v>
      </c>
      <c r="F7" s="34">
        <v>4.0045457499999948</v>
      </c>
      <c r="G7" s="54">
        <v>40.09886101</v>
      </c>
      <c r="H7" s="34">
        <v>40.09886101</v>
      </c>
      <c r="I7" s="34">
        <v>20.25592206</v>
      </c>
      <c r="J7" s="34">
        <v>13.454665940000002</v>
      </c>
      <c r="K7" s="34">
        <v>6.3882730099999989</v>
      </c>
      <c r="L7" s="14"/>
      <c r="M7" s="34">
        <v>23.214862676666673</v>
      </c>
      <c r="N7" s="34">
        <v>10.42373581</v>
      </c>
      <c r="O7" s="34">
        <v>10.407399606666669</v>
      </c>
      <c r="P7" s="34">
        <v>2.3837272600000041</v>
      </c>
    </row>
    <row r="8" spans="1:19" ht="19.5" customHeight="1" x14ac:dyDescent="0.25">
      <c r="A8" s="9">
        <v>1337</v>
      </c>
      <c r="B8" s="10" t="s">
        <v>405</v>
      </c>
      <c r="C8" s="32">
        <v>13.683132416666668</v>
      </c>
      <c r="D8" s="32">
        <v>0</v>
      </c>
      <c r="E8" s="32">
        <v>0</v>
      </c>
      <c r="F8" s="32">
        <v>13.683132416666668</v>
      </c>
      <c r="G8" s="11">
        <v>26.320743800000002</v>
      </c>
      <c r="H8" s="32">
        <v>26.320743800000002</v>
      </c>
      <c r="I8" s="32">
        <v>17.677011539999999</v>
      </c>
      <c r="J8" s="32">
        <v>8.7312322600000005</v>
      </c>
      <c r="K8" s="32">
        <v>-8.7499999999996803E-2</v>
      </c>
      <c r="L8" s="16"/>
      <c r="M8" s="32">
        <v>12.637611383333335</v>
      </c>
      <c r="N8" s="32">
        <v>17.677011539999999</v>
      </c>
      <c r="O8" s="32">
        <v>8.7312322600000005</v>
      </c>
      <c r="P8" s="32">
        <v>-13.770632416666665</v>
      </c>
    </row>
    <row r="9" spans="1:19" s="15" customFormat="1" ht="19.5" customHeight="1" x14ac:dyDescent="0.25">
      <c r="A9" s="12">
        <v>1311</v>
      </c>
      <c r="B9" s="13" t="s">
        <v>401</v>
      </c>
      <c r="C9" s="34">
        <v>17.456129457357104</v>
      </c>
      <c r="D9" s="34">
        <v>12.101093990281202</v>
      </c>
      <c r="E9" s="34">
        <v>0</v>
      </c>
      <c r="F9" s="34">
        <v>5.3550354670759024</v>
      </c>
      <c r="G9" s="54">
        <v>17.397177210000002</v>
      </c>
      <c r="H9" s="34">
        <v>17.397177210000002</v>
      </c>
      <c r="I9" s="34">
        <v>12.107587089999999</v>
      </c>
      <c r="J9" s="34">
        <v>0</v>
      </c>
      <c r="K9" s="34">
        <v>5.2895901200000033</v>
      </c>
      <c r="L9" s="14"/>
      <c r="M9" s="34">
        <v>-5.8952247357101584E-2</v>
      </c>
      <c r="N9" s="34">
        <v>6.4930997187975237E-3</v>
      </c>
      <c r="O9" s="34">
        <v>0</v>
      </c>
      <c r="P9" s="34">
        <v>-6.5445347075899107E-2</v>
      </c>
    </row>
    <row r="10" spans="1:19" ht="19.5" customHeight="1" x14ac:dyDescent="0.25">
      <c r="A10" s="9">
        <v>1320</v>
      </c>
      <c r="B10" s="10" t="s">
        <v>402</v>
      </c>
      <c r="C10" s="32">
        <v>34.498225463170698</v>
      </c>
      <c r="D10" s="32">
        <v>23.905714671918599</v>
      </c>
      <c r="E10" s="32">
        <v>8.2271715063396673</v>
      </c>
      <c r="F10" s="32">
        <v>2.3653392849124319</v>
      </c>
      <c r="G10" s="11">
        <v>16.059272360000001</v>
      </c>
      <c r="H10" s="32">
        <v>-16.059272360000001</v>
      </c>
      <c r="I10" s="32">
        <v>-11.631584259999999</v>
      </c>
      <c r="J10" s="32">
        <v>0.18687787</v>
      </c>
      <c r="K10" s="32">
        <v>-4.6145659700000028</v>
      </c>
      <c r="L10" s="32"/>
      <c r="M10" s="32">
        <v>-50.557497823170699</v>
      </c>
      <c r="N10" s="32">
        <v>-35.537298931918599</v>
      </c>
      <c r="O10" s="32">
        <v>-8.0402936363396673</v>
      </c>
      <c r="P10" s="32">
        <v>-6.979905254912433</v>
      </c>
    </row>
    <row r="11" spans="1:19" s="15" customFormat="1" ht="19.5" customHeight="1" x14ac:dyDescent="0.25">
      <c r="A11" s="12">
        <v>1330</v>
      </c>
      <c r="B11" s="13" t="s">
        <v>403</v>
      </c>
      <c r="C11" s="34">
        <v>-5.3133814166666671</v>
      </c>
      <c r="D11" s="34">
        <v>-4.177153670097276</v>
      </c>
      <c r="E11" s="34">
        <v>7.4999999999999997E-2</v>
      </c>
      <c r="F11" s="34">
        <v>-1.211227746569391</v>
      </c>
      <c r="G11" s="54">
        <v>4.1375915100000036</v>
      </c>
      <c r="H11" s="34">
        <v>4.1375915100000036</v>
      </c>
      <c r="I11" s="34">
        <v>-0.3743889399999995</v>
      </c>
      <c r="J11" s="34">
        <v>-7.0757699999999995E-3</v>
      </c>
      <c r="K11" s="34">
        <v>4.5190562200000031</v>
      </c>
      <c r="L11" s="14"/>
      <c r="M11" s="34">
        <v>9.4509729266666707</v>
      </c>
      <c r="N11" s="34">
        <v>3.8027647300972767</v>
      </c>
      <c r="O11" s="34">
        <v>-8.2075769999999992E-2</v>
      </c>
      <c r="P11" s="34">
        <v>5.7302839665693943</v>
      </c>
    </row>
    <row r="12" spans="1:19" ht="19.5" customHeight="1" x14ac:dyDescent="0.25">
      <c r="A12" s="9">
        <v>1910</v>
      </c>
      <c r="B12" s="10" t="s">
        <v>88</v>
      </c>
      <c r="C12" s="32">
        <v>4.5611559166666673</v>
      </c>
      <c r="D12" s="32">
        <v>0</v>
      </c>
      <c r="E12" s="32">
        <v>4.5611559166666664</v>
      </c>
      <c r="F12" s="32">
        <v>0</v>
      </c>
      <c r="G12" s="11">
        <v>2.087399</v>
      </c>
      <c r="H12" s="32">
        <v>2.087399</v>
      </c>
      <c r="I12" s="32">
        <v>0</v>
      </c>
      <c r="J12" s="32">
        <v>2.1057509299999997</v>
      </c>
      <c r="K12" s="32">
        <v>-1.8351929999999683E-2</v>
      </c>
      <c r="L12" s="16"/>
      <c r="M12" s="32">
        <v>-2.4737569166666673</v>
      </c>
      <c r="N12" s="32">
        <v>0</v>
      </c>
      <c r="O12" s="32">
        <v>-2.4554049866666667</v>
      </c>
      <c r="P12" s="32">
        <v>-1.8351930000000571E-2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4.5643426666666658</v>
      </c>
      <c r="D13" s="34">
        <v>4.1510269166666669</v>
      </c>
      <c r="E13" s="34">
        <v>0.36941374999999999</v>
      </c>
      <c r="F13" s="34">
        <v>4.3901999999998886E-2</v>
      </c>
      <c r="G13" s="54">
        <v>0.88724107000000008</v>
      </c>
      <c r="H13" s="34">
        <v>0.88724107000000008</v>
      </c>
      <c r="I13" s="34">
        <v>0.79535783999999998</v>
      </c>
      <c r="J13" s="34">
        <v>5.8177859999999998E-2</v>
      </c>
      <c r="K13" s="34">
        <v>3.3705370000000096E-2</v>
      </c>
      <c r="L13" s="34"/>
      <c r="M13" s="34">
        <v>-3.6771015966666658</v>
      </c>
      <c r="N13" s="34">
        <v>-3.355669076666667</v>
      </c>
      <c r="O13" s="34">
        <v>-0.31123588999999996</v>
      </c>
      <c r="P13" s="34">
        <v>-1.0196629999998819E-2</v>
      </c>
    </row>
    <row r="14" spans="1:19" ht="19.5" customHeight="1" x14ac:dyDescent="0.25">
      <c r="A14" s="9">
        <v>1340</v>
      </c>
      <c r="B14" s="10" t="s">
        <v>85</v>
      </c>
      <c r="C14" s="32">
        <v>4.5833333333333332E-6</v>
      </c>
      <c r="D14" s="32">
        <v>0</v>
      </c>
      <c r="E14" s="32">
        <v>4.5800000000000002E-6</v>
      </c>
      <c r="F14" s="32">
        <v>3.3333333333330191E-9</v>
      </c>
      <c r="G14" s="11">
        <v>0.46711116000000003</v>
      </c>
      <c r="H14" s="32">
        <v>-0.46711116000000003</v>
      </c>
      <c r="I14" s="32">
        <v>0</v>
      </c>
      <c r="J14" s="32">
        <v>-11.539634189999997</v>
      </c>
      <c r="K14" s="32">
        <v>11.072523029999997</v>
      </c>
      <c r="L14" s="16"/>
      <c r="M14" s="32">
        <v>-0.46711574333333333</v>
      </c>
      <c r="N14" s="32">
        <v>0</v>
      </c>
      <c r="O14" s="32">
        <v>-11.539638769999998</v>
      </c>
      <c r="P14" s="32">
        <v>11.072523026666664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3.3264309999999998E-2</v>
      </c>
      <c r="H15" s="34">
        <v>-3.3264309999999998E-2</v>
      </c>
      <c r="I15" s="34">
        <v>0</v>
      </c>
      <c r="J15" s="34">
        <v>0</v>
      </c>
      <c r="K15" s="34">
        <v>-3.3264309999999998E-2</v>
      </c>
      <c r="L15" s="14"/>
      <c r="M15" s="34">
        <v>-3.3264309999999998E-2</v>
      </c>
      <c r="N15" s="34">
        <v>0</v>
      </c>
      <c r="O15" s="34">
        <v>0</v>
      </c>
      <c r="P15" s="34">
        <v>-3.3264309999999998E-2</v>
      </c>
    </row>
    <row r="16" spans="1:19" ht="19.5" customHeight="1" x14ac:dyDescent="0.25">
      <c r="A16" s="9">
        <v>1991</v>
      </c>
      <c r="B16" s="10" t="s">
        <v>408</v>
      </c>
      <c r="C16" s="32">
        <v>0</v>
      </c>
      <c r="D16" s="32">
        <v>0</v>
      </c>
      <c r="E16" s="32">
        <v>0</v>
      </c>
      <c r="F16" s="32">
        <v>0</v>
      </c>
      <c r="G16" s="11">
        <v>7.2759576141834256E-18</v>
      </c>
      <c r="H16" s="32">
        <v>-7.2759576141834256E-18</v>
      </c>
      <c r="I16" s="32">
        <v>3.341504E-2</v>
      </c>
      <c r="J16" s="32">
        <v>0</v>
      </c>
      <c r="K16" s="32">
        <v>-3.3415040000000007E-2</v>
      </c>
      <c r="L16" s="16"/>
      <c r="M16" s="32">
        <v>-7.2759576141834256E-18</v>
      </c>
      <c r="N16" s="32">
        <v>3.341504E-2</v>
      </c>
      <c r="O16" s="32">
        <v>0</v>
      </c>
      <c r="P16" s="32">
        <v>-3.3415040000000007E-2</v>
      </c>
    </row>
    <row r="17" spans="1:16" s="15" customFormat="1" ht="19.5" customHeight="1" x14ac:dyDescent="0.25">
      <c r="A17" s="12">
        <v>1993</v>
      </c>
      <c r="B17" s="13" t="s">
        <v>409</v>
      </c>
      <c r="C17" s="34">
        <v>0</v>
      </c>
      <c r="D17" s="34">
        <v>0</v>
      </c>
      <c r="E17" s="34">
        <v>0</v>
      </c>
      <c r="F17" s="34">
        <v>0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0</v>
      </c>
      <c r="N17" s="34">
        <v>0</v>
      </c>
      <c r="O17" s="34">
        <v>0</v>
      </c>
      <c r="P17" s="34">
        <v>0</v>
      </c>
    </row>
    <row r="18" spans="1:16" s="15" customFormat="1" ht="19.5" customHeight="1" x14ac:dyDescent="0.25">
      <c r="A18" s="9">
        <v>1992</v>
      </c>
      <c r="B18" s="10" t="s">
        <v>90</v>
      </c>
      <c r="C18" s="32">
        <v>9.8912833333333325E-2</v>
      </c>
      <c r="D18" s="32">
        <v>9.8912833333333325E-2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-9.8912833333333325E-2</v>
      </c>
      <c r="N18" s="32">
        <v>-9.8912833333333325E-2</v>
      </c>
      <c r="O18" s="32">
        <v>0</v>
      </c>
      <c r="P18" s="32">
        <v>0</v>
      </c>
    </row>
    <row r="19" spans="1:16" s="15" customFormat="1" ht="19.5" customHeight="1" x14ac:dyDescent="0.25">
      <c r="A19" s="12">
        <v>1210</v>
      </c>
      <c r="B19" s="13" t="s">
        <v>414</v>
      </c>
      <c r="C19" s="132">
        <v>0</v>
      </c>
      <c r="D19" s="132">
        <v>0</v>
      </c>
      <c r="E19" s="132">
        <v>0</v>
      </c>
      <c r="F19" s="132">
        <v>0</v>
      </c>
      <c r="G19" s="133">
        <v>0</v>
      </c>
      <c r="H19" s="132">
        <v>0</v>
      </c>
      <c r="I19" s="132">
        <v>0</v>
      </c>
      <c r="J19" s="132">
        <v>0</v>
      </c>
      <c r="K19" s="132">
        <v>0</v>
      </c>
      <c r="L19" s="19"/>
      <c r="M19" s="132">
        <v>0</v>
      </c>
      <c r="N19" s="132">
        <v>0</v>
      </c>
      <c r="O19" s="132">
        <v>0</v>
      </c>
      <c r="P19" s="132">
        <v>0</v>
      </c>
    </row>
    <row r="20" spans="1:16" s="15" customFormat="1" ht="19.5" customHeight="1" x14ac:dyDescent="0.25">
      <c r="A20" s="9">
        <v>1104</v>
      </c>
      <c r="B20" s="10" t="s">
        <v>457</v>
      </c>
      <c r="C20" s="32">
        <v>5.172876333333333</v>
      </c>
      <c r="D20" s="32">
        <v>1.8832778333333333</v>
      </c>
      <c r="E20" s="32">
        <v>3.2895984999999999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-5.172876333333333</v>
      </c>
      <c r="N20" s="32">
        <v>-1.8832778333333333</v>
      </c>
      <c r="O20" s="32">
        <v>-3.2895984999999999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6">
        <v>0</v>
      </c>
      <c r="D21" s="116">
        <v>0</v>
      </c>
      <c r="E21" s="116">
        <v>0</v>
      </c>
      <c r="F21" s="116">
        <v>0</v>
      </c>
      <c r="G21" s="54">
        <v>0</v>
      </c>
      <c r="H21" s="116">
        <v>0</v>
      </c>
      <c r="I21" s="116">
        <v>-14.162959949999999</v>
      </c>
      <c r="J21" s="116">
        <v>-9.6685699999999996E-3</v>
      </c>
      <c r="K21" s="116">
        <v>14.17262852</v>
      </c>
      <c r="L21" s="14"/>
      <c r="M21" s="116">
        <v>0</v>
      </c>
      <c r="N21" s="116">
        <v>-14.162959949999999</v>
      </c>
      <c r="O21" s="116">
        <v>-9.6685699999999996E-3</v>
      </c>
      <c r="P21" s="116">
        <v>14.17262852</v>
      </c>
    </row>
    <row r="22" spans="1:16" s="28" customFormat="1" ht="19.5" customHeight="1" x14ac:dyDescent="0.25">
      <c r="A22" s="24"/>
      <c r="B22" s="25" t="s">
        <v>93</v>
      </c>
      <c r="C22" s="26">
        <v>758.26324112923476</v>
      </c>
      <c r="D22" s="26">
        <v>459.19546200419614</v>
      </c>
      <c r="E22" s="26">
        <v>32.209591573892475</v>
      </c>
      <c r="F22" s="26">
        <v>266.85818755114616</v>
      </c>
      <c r="G22" s="27"/>
      <c r="H22" s="26">
        <v>664.12659779999956</v>
      </c>
      <c r="I22" s="26">
        <v>407.51091446000044</v>
      </c>
      <c r="J22" s="26">
        <v>13.604352870000001</v>
      </c>
      <c r="K22" s="27">
        <v>243.01133046999911</v>
      </c>
      <c r="L22" s="27"/>
      <c r="M22" s="26">
        <v>-94.136643329235227</v>
      </c>
      <c r="N22" s="26">
        <v>-51.684547544195617</v>
      </c>
      <c r="O22" s="26">
        <v>-18.605238703892475</v>
      </c>
      <c r="P22" s="26">
        <v>-23.846857081147135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8" t="s">
        <v>460</v>
      </c>
      <c r="B24" s="5"/>
      <c r="C24" s="114" t="s">
        <v>455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43"/>
      <c r="B25" s="144"/>
      <c r="C25" s="145" t="s">
        <v>456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customHeight="1" x14ac:dyDescent="0.25">
      <c r="A26" s="146" t="s">
        <v>393</v>
      </c>
      <c r="B26" s="144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ht="15" customHeight="1" x14ac:dyDescent="0.25">
      <c r="A27" s="147" t="s">
        <v>394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25">
      <c r="A28" s="147" t="s">
        <v>395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25">
      <c r="A29" s="147" t="s">
        <v>396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16" x14ac:dyDescent="0.25">
      <c r="A30" s="149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25">
      <c r="A31" s="149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25">
      <c r="A32" s="147" t="s">
        <v>472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Henderson, Badia</cp:lastModifiedBy>
  <cp:lastPrinted>2017-09-18T18:28:51Z</cp:lastPrinted>
  <dcterms:created xsi:type="dcterms:W3CDTF">2016-10-19T17:33:59Z</dcterms:created>
  <dcterms:modified xsi:type="dcterms:W3CDTF">2019-03-05T15:10:53Z</dcterms:modified>
</cp:coreProperties>
</file>