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anPlotnick\Desktop\"/>
    </mc:Choice>
  </mc:AlternateContent>
  <bookViews>
    <workbookView xWindow="15" yWindow="30" windowWidth="19320" windowHeight="11310" tabRatio="816" activeTab="1"/>
  </bookViews>
  <sheets>
    <sheet name="1 Attestation" sheetId="18" r:id="rId1"/>
    <sheet name="2 Provider Data" sheetId="2" r:id="rId2"/>
    <sheet name="3  Cost Allocation Statistics" sheetId="3" r:id="rId3"/>
    <sheet name="4A Medical Cost Summary " sheetId="4" r:id="rId4"/>
    <sheet name="4B  MAC Costs" sheetId="5" r:id="rId5"/>
    <sheet name="4C Supplies &amp; Materials" sheetId="6" r:id="rId6"/>
    <sheet name="5 Time Study Results" sheetId="7" r:id="rId7"/>
    <sheet name="6a, 6b  Direct by Discipline" sheetId="8" r:id="rId8"/>
    <sheet name="6c, 6d Discipline-Continuation" sheetId="9" r:id="rId9"/>
    <sheet name="7 Other Direct Medical Cost" sheetId="10" r:id="rId10"/>
    <sheet name="8 Other Direct Admin Cost" sheetId="11" r:id="rId11"/>
    <sheet name="9  Settlement" sheetId="17" r:id="rId12"/>
  </sheets>
  <definedNames>
    <definedName name="_xlnm.Print_Area" localSheetId="1">'2 Provider Data'!$B$1:$G$48</definedName>
    <definedName name="_xlnm.Print_Area" localSheetId="2">'3  Cost Allocation Statistics'!$B$1:$I$58</definedName>
    <definedName name="_xlnm.Print_Area" localSheetId="4">'4B  MAC Costs'!$B$1:$H$38</definedName>
    <definedName name="_xlnm.Print_Area" localSheetId="7">'6a, 6b  Direct by Discipline'!$H$1:$T$70</definedName>
    <definedName name="_xlnm.Print_Area" localSheetId="8">'6c, 6d Discipline-Continuation'!$H$1:$T$67</definedName>
    <definedName name="_xlnm.Print_Area" localSheetId="11">'9  Settlement'!$A$1:$H$55</definedName>
    <definedName name="_xlnm.Print_Titles" localSheetId="7">'6a, 6b  Direct by Discipline'!$A:$G</definedName>
    <definedName name="_xlnm.Print_Titles" localSheetId="8">'6c, 6d Discipline-Continuation'!$A:$G</definedName>
    <definedName name="Provider_Name">'2 Provider Data'!$C$15:$D$15</definedName>
    <definedName name="Z_9D87EA3D_9227_4A32_8926_FF7BE3A36AF7_.wvu.PrintArea" localSheetId="1" hidden="1">'2 Provider Data'!$B$1:$G$48</definedName>
    <definedName name="Z_9D87EA3D_9227_4A32_8926_FF7BE3A36AF7_.wvu.PrintArea" localSheetId="2" hidden="1">'3  Cost Allocation Statistics'!$B$1:$I$58</definedName>
    <definedName name="Z_9D87EA3D_9227_4A32_8926_FF7BE3A36AF7_.wvu.PrintArea" localSheetId="7" hidden="1">'6a, 6b  Direct by Discipline'!$H$1:$T$70</definedName>
    <definedName name="Z_9D87EA3D_9227_4A32_8926_FF7BE3A36AF7_.wvu.PrintArea" localSheetId="8" hidden="1">'6c, 6d Discipline-Continuation'!$H$1:$S$67</definedName>
    <definedName name="Z_9D87EA3D_9227_4A32_8926_FF7BE3A36AF7_.wvu.PrintArea" localSheetId="11" hidden="1">'9  Settlement'!$A$1:$H$55</definedName>
    <definedName name="Z_9D87EA3D_9227_4A32_8926_FF7BE3A36AF7_.wvu.PrintTitles" localSheetId="7" hidden="1">'6a, 6b  Direct by Discipline'!$A:$G</definedName>
    <definedName name="Z_9D87EA3D_9227_4A32_8926_FF7BE3A36AF7_.wvu.PrintTitles" localSheetId="8" hidden="1">'6c, 6d Discipline-Continuation'!$A:$G</definedName>
    <definedName name="Z_9D87EA3D_9227_4A32_8926_FF7BE3A36AF7_.wvu.Rows" localSheetId="1" hidden="1">'2 Provider Data'!#REF!</definedName>
    <definedName name="Z_9D87EA3D_9227_4A32_8926_FF7BE3A36AF7_.wvu.Rows" localSheetId="3" hidden="1">'4A Medical Cost Summary '!#REF!,'4A Medical Cost Summary '!$30:$30,'4A Medical Cost Summary '!$32:$32,'4A Medical Cost Summary '!$36:$36</definedName>
    <definedName name="Z_9D87EA3D_9227_4A32_8926_FF7BE3A36AF7_.wvu.Rows" localSheetId="5" hidden="1">'4C Supplies &amp; Materials'!$21:$21,'4C Supplies &amp; Materials'!$33:$33,'4C Supplies &amp; Materials'!$35:$35,'4C Supplies &amp; Materials'!$37:$37</definedName>
    <definedName name="Z_9D87EA3D_9227_4A32_8926_FF7BE3A36AF7_.wvu.Rows" localSheetId="7" hidden="1">'6a, 6b  Direct by Discipline'!#REF!</definedName>
    <definedName name="Z_9D87EA3D_9227_4A32_8926_FF7BE3A36AF7_.wvu.Rows" localSheetId="8" hidden="1">'6c, 6d Discipline-Continuation'!#REF!</definedName>
    <definedName name="Z_9D87EA3D_9227_4A32_8926_FF7BE3A36AF7_.wvu.Rows" localSheetId="9" hidden="1">'7 Other Direct Medical Cost'!#REF!,'7 Other Direct Medical Cost'!#REF!</definedName>
    <definedName name="Z_9D87EA3D_9227_4A32_8926_FF7BE3A36AF7_.wvu.Rows" localSheetId="10" hidden="1">'8 Other Direct Admin Cost'!#REF!,'8 Other Direct Admin Cost'!#REF!</definedName>
  </definedNames>
  <calcPr calcId="152511" fullPrecision="0"/>
  <customWorkbookViews>
    <customWorkbookView name="CMS - Personal View" guid="{9D87EA3D-9227-4A32-8926-FF7BE3A36AF7}" mergeInterval="0" personalView="1" maximized="1" windowWidth="796" windowHeight="435" tabRatio="601" activeSheetId="4"/>
  </customWorkbookViews>
</workbook>
</file>

<file path=xl/calcChain.xml><?xml version="1.0" encoding="utf-8"?>
<calcChain xmlns="http://schemas.openxmlformats.org/spreadsheetml/2006/main">
  <c r="T4" i="9" l="1"/>
  <c r="T4" i="8"/>
  <c r="G5" i="2"/>
  <c r="N4" i="11" l="1"/>
  <c r="F12" i="7"/>
  <c r="M14" i="11"/>
  <c r="N23" i="8" l="1"/>
  <c r="N11" i="8"/>
  <c r="N4" i="9" l="1"/>
  <c r="H35" i="17"/>
  <c r="J17" i="7"/>
  <c r="H24" i="10"/>
  <c r="M24" i="10" s="1"/>
  <c r="H36" i="17"/>
  <c r="E5" i="17"/>
  <c r="E4" i="17"/>
  <c r="E3" i="17"/>
  <c r="E2" i="17"/>
  <c r="B2" i="17"/>
  <c r="B1" i="17"/>
  <c r="J5" i="11"/>
  <c r="J4" i="11"/>
  <c r="J3" i="11"/>
  <c r="J2" i="11"/>
  <c r="B2" i="11"/>
  <c r="B1" i="11"/>
  <c r="J5" i="10"/>
  <c r="J4" i="10"/>
  <c r="J3" i="10"/>
  <c r="J2" i="10"/>
  <c r="B2" i="10"/>
  <c r="B1" i="10"/>
  <c r="Q5" i="9"/>
  <c r="Q4" i="9"/>
  <c r="Q3" i="9"/>
  <c r="Q2" i="9"/>
  <c r="K5" i="9"/>
  <c r="K4" i="9"/>
  <c r="K3" i="9"/>
  <c r="K2" i="9"/>
  <c r="B2" i="9"/>
  <c r="B1" i="9"/>
  <c r="Q5" i="8"/>
  <c r="Q4" i="8"/>
  <c r="Q3" i="8"/>
  <c r="Q2" i="8"/>
  <c r="J5" i="8"/>
  <c r="J4" i="8"/>
  <c r="J3" i="8"/>
  <c r="J2" i="8"/>
  <c r="B2" i="8"/>
  <c r="B1" i="8"/>
  <c r="H5" i="7"/>
  <c r="H4" i="7"/>
  <c r="H3" i="7"/>
  <c r="H2" i="7"/>
  <c r="B2" i="7"/>
  <c r="B1" i="7"/>
  <c r="B1" i="6"/>
  <c r="B2" i="6"/>
  <c r="D11" i="17"/>
  <c r="F5" i="5"/>
  <c r="F4" i="5"/>
  <c r="F3" i="5"/>
  <c r="F2" i="5"/>
  <c r="B2" i="5"/>
  <c r="B1" i="5"/>
  <c r="B2" i="4"/>
  <c r="D9" i="17"/>
  <c r="F5" i="4"/>
  <c r="F4" i="4"/>
  <c r="F3" i="4"/>
  <c r="F2" i="4"/>
  <c r="B1" i="4"/>
  <c r="G5" i="3"/>
  <c r="E5" i="6"/>
  <c r="G4" i="3"/>
  <c r="E4" i="6" s="1"/>
  <c r="G3" i="3"/>
  <c r="E3" i="6"/>
  <c r="G2" i="3"/>
  <c r="E2" i="6"/>
  <c r="B1" i="3"/>
  <c r="B2" i="3"/>
  <c r="L13" i="18"/>
  <c r="L14" i="18"/>
  <c r="G4" i="2"/>
  <c r="I3" i="3" s="1"/>
  <c r="G3" i="6" s="1"/>
  <c r="D10" i="17"/>
  <c r="S3" i="8"/>
  <c r="S3" i="9"/>
  <c r="L3" i="10"/>
  <c r="M22" i="10"/>
  <c r="M12" i="10"/>
  <c r="H14" i="10"/>
  <c r="M14" i="10" s="1"/>
  <c r="F15" i="5"/>
  <c r="F31" i="5"/>
  <c r="E15" i="6"/>
  <c r="H25" i="10"/>
  <c r="M25" i="10"/>
  <c r="H26" i="10"/>
  <c r="M26" i="10" s="1"/>
  <c r="H27" i="10"/>
  <c r="M27" i="10"/>
  <c r="I25" i="3"/>
  <c r="H15" i="10"/>
  <c r="M15" i="10"/>
  <c r="H16" i="10"/>
  <c r="M16" i="10"/>
  <c r="H17" i="10"/>
  <c r="M17" i="10"/>
  <c r="G12" i="7"/>
  <c r="G13" i="7"/>
  <c r="G14" i="7"/>
  <c r="G15" i="7"/>
  <c r="G16" i="7"/>
  <c r="G17" i="7"/>
  <c r="E32" i="7"/>
  <c r="F22" i="7" s="1"/>
  <c r="H22" i="7" s="1"/>
  <c r="J22" i="7" s="1"/>
  <c r="F18" i="7"/>
  <c r="G18" i="7"/>
  <c r="G19" i="7"/>
  <c r="G20" i="7"/>
  <c r="G21" i="7"/>
  <c r="G22" i="7"/>
  <c r="G23" i="7"/>
  <c r="G24" i="7"/>
  <c r="G25" i="7"/>
  <c r="G26" i="7"/>
  <c r="G27" i="7"/>
  <c r="G28" i="7"/>
  <c r="G29" i="7"/>
  <c r="G30" i="7"/>
  <c r="S11" i="8"/>
  <c r="I13" i="8"/>
  <c r="N13" i="8"/>
  <c r="I14" i="8"/>
  <c r="N14" i="8"/>
  <c r="I15" i="8"/>
  <c r="N15" i="8"/>
  <c r="S15" i="8"/>
  <c r="I16" i="8"/>
  <c r="N16" i="8"/>
  <c r="S16" i="8"/>
  <c r="I17" i="8"/>
  <c r="N17" i="8" s="1"/>
  <c r="S17" i="8" s="1"/>
  <c r="I18" i="8"/>
  <c r="N18" i="8"/>
  <c r="S18" i="8" s="1"/>
  <c r="F15" i="4"/>
  <c r="S23" i="8"/>
  <c r="I25" i="8"/>
  <c r="S25" i="8"/>
  <c r="I26" i="8"/>
  <c r="N26" i="8"/>
  <c r="S26" i="8"/>
  <c r="I27" i="8"/>
  <c r="N27" i="8"/>
  <c r="N32" i="8" s="1"/>
  <c r="S27" i="8"/>
  <c r="I28" i="8"/>
  <c r="N28" i="8" s="1"/>
  <c r="S28" i="8" s="1"/>
  <c r="I29" i="8"/>
  <c r="N29" i="8"/>
  <c r="S29" i="8" s="1"/>
  <c r="I30" i="8"/>
  <c r="N30" i="8"/>
  <c r="S30" i="8"/>
  <c r="N35" i="8"/>
  <c r="S35" i="8" s="1"/>
  <c r="I37" i="8"/>
  <c r="N37" i="8"/>
  <c r="S37" i="8" s="1"/>
  <c r="I38" i="8"/>
  <c r="N38" i="8"/>
  <c r="S38" i="8"/>
  <c r="I39" i="8"/>
  <c r="N39" i="8" s="1"/>
  <c r="I40" i="8"/>
  <c r="N40" i="8"/>
  <c r="S40" i="8" s="1"/>
  <c r="I41" i="8"/>
  <c r="N41" i="8"/>
  <c r="S41" i="8"/>
  <c r="I42" i="8"/>
  <c r="N42" i="8"/>
  <c r="S42" i="8"/>
  <c r="N47" i="8"/>
  <c r="S47" i="8" s="1"/>
  <c r="I49" i="8"/>
  <c r="N49" i="8"/>
  <c r="I50" i="8"/>
  <c r="N50" i="8"/>
  <c r="S50" i="8" s="1"/>
  <c r="I51" i="8"/>
  <c r="N51" i="8"/>
  <c r="S51" i="8"/>
  <c r="I52" i="8"/>
  <c r="N52" i="8"/>
  <c r="S52" i="8"/>
  <c r="I53" i="8"/>
  <c r="N53" i="8" s="1"/>
  <c r="S53" i="8" s="1"/>
  <c r="I54" i="8"/>
  <c r="N54" i="8"/>
  <c r="S54" i="8" s="1"/>
  <c r="N68" i="8"/>
  <c r="S59" i="8"/>
  <c r="I61" i="8"/>
  <c r="N61" i="8" s="1"/>
  <c r="S61" i="8" s="1"/>
  <c r="I62" i="8"/>
  <c r="N62" i="8"/>
  <c r="S62" i="8"/>
  <c r="I63" i="8"/>
  <c r="N63" i="8"/>
  <c r="S63" i="8"/>
  <c r="I64" i="8"/>
  <c r="N64" i="8" s="1"/>
  <c r="S64" i="8" s="1"/>
  <c r="I65" i="8"/>
  <c r="N65" i="8"/>
  <c r="S65" i="8" s="1"/>
  <c r="I66" i="8"/>
  <c r="N66" i="8"/>
  <c r="S66" i="8"/>
  <c r="N11" i="9"/>
  <c r="S11" i="9" s="1"/>
  <c r="N13" i="9"/>
  <c r="I14" i="9"/>
  <c r="N14" i="9"/>
  <c r="S14" i="9" s="1"/>
  <c r="I15" i="9"/>
  <c r="N15" i="9"/>
  <c r="S15" i="9"/>
  <c r="I16" i="9"/>
  <c r="N16" i="9"/>
  <c r="S16" i="9"/>
  <c r="I17" i="9"/>
  <c r="N17" i="9" s="1"/>
  <c r="S17" i="9" s="1"/>
  <c r="I18" i="9"/>
  <c r="N18" i="9"/>
  <c r="S18" i="9" s="1"/>
  <c r="I19" i="9"/>
  <c r="N19" i="9"/>
  <c r="S19" i="9"/>
  <c r="I20" i="9"/>
  <c r="N20" i="9"/>
  <c r="S20" i="9"/>
  <c r="I21" i="9"/>
  <c r="N21" i="9" s="1"/>
  <c r="S21" i="9" s="1"/>
  <c r="I22" i="9"/>
  <c r="N22" i="9"/>
  <c r="S22" i="9" s="1"/>
  <c r="I23" i="9"/>
  <c r="N23" i="9"/>
  <c r="S23" i="9"/>
  <c r="I24" i="9"/>
  <c r="N24" i="9"/>
  <c r="S24" i="9"/>
  <c r="N29" i="9"/>
  <c r="S29" i="9" s="1"/>
  <c r="I32" i="9"/>
  <c r="N32" i="9"/>
  <c r="S32" i="9"/>
  <c r="I33" i="9"/>
  <c r="N33" i="9"/>
  <c r="S33" i="9"/>
  <c r="I34" i="9"/>
  <c r="N34" i="9" s="1"/>
  <c r="S34" i="9" s="1"/>
  <c r="I35" i="9"/>
  <c r="N35" i="9"/>
  <c r="S35" i="9" s="1"/>
  <c r="I36" i="9"/>
  <c r="N36" i="9"/>
  <c r="S36" i="9"/>
  <c r="I37" i="9"/>
  <c r="N37" i="9"/>
  <c r="S37" i="9"/>
  <c r="I38" i="9"/>
  <c r="N38" i="9" s="1"/>
  <c r="S38" i="9" s="1"/>
  <c r="I39" i="9"/>
  <c r="N39" i="9"/>
  <c r="S39" i="9" s="1"/>
  <c r="I40" i="9"/>
  <c r="N40" i="9"/>
  <c r="S40" i="9"/>
  <c r="I41" i="9"/>
  <c r="N41" i="9"/>
  <c r="S41" i="9"/>
  <c r="N46" i="9"/>
  <c r="S46" i="9" s="1"/>
  <c r="I48" i="9"/>
  <c r="S48" i="9"/>
  <c r="I49" i="9"/>
  <c r="N49" i="9" s="1"/>
  <c r="S49" i="9" s="1"/>
  <c r="I50" i="9"/>
  <c r="N50" i="9"/>
  <c r="S50" i="9"/>
  <c r="I51" i="9"/>
  <c r="N51" i="9"/>
  <c r="S51" i="9"/>
  <c r="I52" i="9"/>
  <c r="N52" i="9" s="1"/>
  <c r="S52" i="9" s="1"/>
  <c r="I53" i="9"/>
  <c r="N53" i="9"/>
  <c r="S53" i="9" s="1"/>
  <c r="I54" i="9"/>
  <c r="N54" i="9"/>
  <c r="S54" i="9"/>
  <c r="I55" i="9"/>
  <c r="N55" i="9"/>
  <c r="S55" i="9"/>
  <c r="I56" i="9"/>
  <c r="N56" i="9" s="1"/>
  <c r="S56" i="9" s="1"/>
  <c r="I57" i="9"/>
  <c r="N57" i="9"/>
  <c r="S57" i="9" s="1"/>
  <c r="I58" i="9"/>
  <c r="N58" i="9"/>
  <c r="S58" i="9"/>
  <c r="I59" i="9"/>
  <c r="N59" i="9"/>
  <c r="S59" i="9"/>
  <c r="I60" i="9"/>
  <c r="N60" i="9" s="1"/>
  <c r="S60" i="9" s="1"/>
  <c r="I18" i="3"/>
  <c r="I24" i="7" s="1"/>
  <c r="J24" i="7" s="1"/>
  <c r="E31" i="5"/>
  <c r="E32" i="5" s="1"/>
  <c r="E34" i="5" s="1"/>
  <c r="J12" i="7"/>
  <c r="J14" i="7"/>
  <c r="J16" i="7"/>
  <c r="J18" i="7"/>
  <c r="J19" i="7"/>
  <c r="G6" i="2"/>
  <c r="I5" i="3" s="1"/>
  <c r="G4" i="6"/>
  <c r="G3" i="2"/>
  <c r="I2" i="3" s="1"/>
  <c r="H14" i="11"/>
  <c r="M12" i="11"/>
  <c r="H15" i="11"/>
  <c r="M15" i="11"/>
  <c r="H16" i="11"/>
  <c r="M16" i="11"/>
  <c r="H17" i="11"/>
  <c r="M17" i="11"/>
  <c r="H18" i="11"/>
  <c r="M18" i="11"/>
  <c r="G20" i="17"/>
  <c r="H30" i="18" s="1"/>
  <c r="F28" i="7"/>
  <c r="H28" i="7"/>
  <c r="F16" i="18"/>
  <c r="J43" i="18"/>
  <c r="F14" i="18"/>
  <c r="H43" i="18"/>
  <c r="D10" i="18"/>
  <c r="D9" i="18"/>
  <c r="D8" i="18"/>
  <c r="F20" i="7"/>
  <c r="H20" i="7"/>
  <c r="J20" i="7"/>
  <c r="F24" i="7"/>
  <c r="H24" i="7"/>
  <c r="F26" i="7"/>
  <c r="H26" i="7"/>
  <c r="J26" i="7" s="1"/>
  <c r="J21" i="7"/>
  <c r="J23" i="7"/>
  <c r="J25" i="7"/>
  <c r="J27" i="7"/>
  <c r="J30" i="7"/>
  <c r="F25" i="7"/>
  <c r="F23" i="7"/>
  <c r="F21" i="7"/>
  <c r="F19" i="7"/>
  <c r="F17" i="7"/>
  <c r="F30" i="7"/>
  <c r="F27" i="7"/>
  <c r="C23" i="5"/>
  <c r="C22" i="5"/>
  <c r="C21" i="5"/>
  <c r="C20" i="5"/>
  <c r="C19" i="5"/>
  <c r="C18" i="5"/>
  <c r="C17" i="5"/>
  <c r="C16" i="5"/>
  <c r="C23" i="4"/>
  <c r="C22" i="4"/>
  <c r="C21" i="4"/>
  <c r="C20" i="4"/>
  <c r="R43" i="9"/>
  <c r="Q43" i="9"/>
  <c r="P43" i="9"/>
  <c r="O43" i="9"/>
  <c r="C43" i="9"/>
  <c r="R62" i="9"/>
  <c r="Q62" i="9"/>
  <c r="P62" i="9"/>
  <c r="O62" i="9"/>
  <c r="C62" i="9"/>
  <c r="R26" i="9"/>
  <c r="Q26" i="9"/>
  <c r="P26" i="9"/>
  <c r="O26" i="9"/>
  <c r="C26" i="9"/>
  <c r="B59" i="8"/>
  <c r="R68" i="8"/>
  <c r="Q68" i="8"/>
  <c r="P68" i="8"/>
  <c r="O68" i="8"/>
  <c r="C68" i="8"/>
  <c r="R56" i="8"/>
  <c r="Q56" i="8"/>
  <c r="P56" i="8"/>
  <c r="O56" i="8"/>
  <c r="H19" i="7"/>
  <c r="H21" i="7"/>
  <c r="H23" i="7"/>
  <c r="H25" i="7"/>
  <c r="H27" i="7"/>
  <c r="J29" i="7"/>
  <c r="C20" i="11"/>
  <c r="C19" i="10"/>
  <c r="B22" i="10"/>
  <c r="C29" i="10"/>
  <c r="C20" i="8"/>
  <c r="O20" i="8"/>
  <c r="P20" i="8"/>
  <c r="Q20" i="8"/>
  <c r="R20" i="8"/>
  <c r="B23" i="8"/>
  <c r="C32" i="8"/>
  <c r="O32" i="8"/>
  <c r="P32" i="8"/>
  <c r="Q32" i="8"/>
  <c r="R32" i="8"/>
  <c r="B35" i="8"/>
  <c r="C44" i="8"/>
  <c r="O44" i="8"/>
  <c r="P44" i="8"/>
  <c r="Q44" i="8"/>
  <c r="R44" i="8"/>
  <c r="B47" i="8"/>
  <c r="C56" i="8"/>
  <c r="H12" i="7"/>
  <c r="K12" i="7"/>
  <c r="K13" i="7"/>
  <c r="H14" i="7"/>
  <c r="K14" i="7"/>
  <c r="K15" i="7"/>
  <c r="H16" i="7"/>
  <c r="K16" i="7"/>
  <c r="H17" i="7"/>
  <c r="K17" i="7"/>
  <c r="H18" i="7"/>
  <c r="K18" i="7"/>
  <c r="K19" i="7"/>
  <c r="K20" i="7"/>
  <c r="K21" i="7"/>
  <c r="K22" i="7"/>
  <c r="K23" i="7"/>
  <c r="K24" i="7"/>
  <c r="K25" i="7"/>
  <c r="K26" i="7"/>
  <c r="K27" i="7"/>
  <c r="K28" i="7"/>
  <c r="H29" i="7"/>
  <c r="K29" i="7"/>
  <c r="H30" i="7"/>
  <c r="K30" i="7"/>
  <c r="C16" i="6"/>
  <c r="D21" i="6"/>
  <c r="C27" i="6"/>
  <c r="C32" i="5"/>
  <c r="D34" i="5"/>
  <c r="C16" i="4"/>
  <c r="C17" i="4"/>
  <c r="C18" i="4"/>
  <c r="C19" i="4"/>
  <c r="F15" i="7"/>
  <c r="H15" i="7" s="1"/>
  <c r="J15" i="7" s="1"/>
  <c r="F13" i="7"/>
  <c r="H13" i="7"/>
  <c r="J13" i="7" s="1"/>
  <c r="T2" i="9"/>
  <c r="N2" i="9"/>
  <c r="G4" i="5"/>
  <c r="H4" i="17"/>
  <c r="M4" i="10"/>
  <c r="M4" i="8"/>
  <c r="K4" i="7"/>
  <c r="H4" i="4"/>
  <c r="I28" i="7"/>
  <c r="J28" i="7"/>
  <c r="I4" i="3"/>
  <c r="I26" i="7"/>
  <c r="I22" i="7"/>
  <c r="F32" i="5"/>
  <c r="I20" i="7"/>
  <c r="K5" i="7"/>
  <c r="S5" i="9"/>
  <c r="H3" i="17"/>
  <c r="N3" i="9"/>
  <c r="G3" i="5"/>
  <c r="S13" i="9"/>
  <c r="S13" i="8"/>
  <c r="G5" i="5"/>
  <c r="M5" i="10"/>
  <c r="H5" i="17"/>
  <c r="M5" i="11"/>
  <c r="M19" i="10" l="1"/>
  <c r="D16" i="6" s="1"/>
  <c r="D19" i="6" s="1"/>
  <c r="S26" i="9"/>
  <c r="D21" i="5" s="1"/>
  <c r="G32" i="7"/>
  <c r="E15" i="4" s="1"/>
  <c r="M20" i="11"/>
  <c r="S62" i="9"/>
  <c r="N56" i="8"/>
  <c r="M29" i="10"/>
  <c r="D27" i="6" s="1"/>
  <c r="N20" i="8"/>
  <c r="S14" i="8"/>
  <c r="S20" i="8" s="1"/>
  <c r="J32" i="7"/>
  <c r="E15" i="5" s="1"/>
  <c r="S43" i="9"/>
  <c r="S32" i="8"/>
  <c r="H15" i="4"/>
  <c r="G15" i="6"/>
  <c r="S68" i="8"/>
  <c r="F34" i="5"/>
  <c r="G32" i="5"/>
  <c r="G34" i="5" s="1"/>
  <c r="N44" i="8"/>
  <c r="S39" i="8"/>
  <c r="S44" i="8" s="1"/>
  <c r="N26" i="9"/>
  <c r="T5" i="8"/>
  <c r="M2" i="8"/>
  <c r="H2" i="4"/>
  <c r="G2" i="6"/>
  <c r="F14" i="7"/>
  <c r="F32" i="7" s="1"/>
  <c r="L3" i="8"/>
  <c r="M5" i="8"/>
  <c r="N62" i="9"/>
  <c r="N43" i="9"/>
  <c r="G5" i="6"/>
  <c r="S49" i="8"/>
  <c r="S56" i="8" s="1"/>
  <c r="T2" i="8"/>
  <c r="F16" i="7"/>
  <c r="E26" i="6"/>
  <c r="K3" i="7"/>
  <c r="H3" i="4"/>
  <c r="M3" i="11"/>
  <c r="N5" i="9"/>
  <c r="H5" i="4"/>
  <c r="N2" i="11"/>
  <c r="M2" i="10"/>
  <c r="G2" i="5"/>
  <c r="H2" i="17"/>
  <c r="K2" i="7"/>
  <c r="E16" i="6" l="1"/>
  <c r="E19" i="6" s="1"/>
  <c r="D21" i="4"/>
  <c r="E21" i="4" s="1"/>
  <c r="D16" i="4"/>
  <c r="D16" i="5"/>
  <c r="G26" i="6"/>
  <c r="D18" i="5"/>
  <c r="E18" i="5" s="1"/>
  <c r="D18" i="4"/>
  <c r="E18" i="4" s="1"/>
  <c r="D17" i="4"/>
  <c r="E17" i="4" s="1"/>
  <c r="D17" i="5"/>
  <c r="E17" i="5" s="1"/>
  <c r="E27" i="6"/>
  <c r="E29" i="6" s="1"/>
  <c r="D22" i="5"/>
  <c r="E22" i="5" s="1"/>
  <c r="D22" i="4"/>
  <c r="E22" i="4" s="1"/>
  <c r="E21" i="5"/>
  <c r="D23" i="5"/>
  <c r="E23" i="5" s="1"/>
  <c r="D23" i="4"/>
  <c r="E23" i="4" s="1"/>
  <c r="D19" i="5"/>
  <c r="E19" i="5" s="1"/>
  <c r="D19" i="4"/>
  <c r="E19" i="4" s="1"/>
  <c r="D20" i="4"/>
  <c r="E20" i="4" s="1"/>
  <c r="D20" i="5"/>
  <c r="E20" i="5" s="1"/>
  <c r="D29" i="6"/>
  <c r="F27" i="6" l="1"/>
  <c r="F29" i="6" s="1"/>
  <c r="F16" i="6"/>
  <c r="F19" i="6" s="1"/>
  <c r="F22" i="4"/>
  <c r="G22" i="4" s="1"/>
  <c r="H22" i="4" s="1"/>
  <c r="F17" i="4"/>
  <c r="G17" i="4" s="1"/>
  <c r="H17" i="4" s="1"/>
  <c r="F20" i="5"/>
  <c r="G20" i="5" s="1"/>
  <c r="F18" i="5"/>
  <c r="G18" i="5" s="1"/>
  <c r="F22" i="5"/>
  <c r="G22" i="5" s="1"/>
  <c r="F21" i="5"/>
  <c r="G21" i="5" s="1"/>
  <c r="F20" i="4"/>
  <c r="G20" i="4" s="1"/>
  <c r="H20" i="4" s="1"/>
  <c r="D26" i="5"/>
  <c r="F21" i="4"/>
  <c r="G21" i="4" s="1"/>
  <c r="H21" i="4" s="1"/>
  <c r="F19" i="5"/>
  <c r="G19" i="5" s="1"/>
  <c r="D26" i="4"/>
  <c r="F19" i="4"/>
  <c r="G19" i="4" s="1"/>
  <c r="H19" i="4" s="1"/>
  <c r="F17" i="5"/>
  <c r="G17" i="5" s="1"/>
  <c r="F23" i="4"/>
  <c r="G23" i="4" s="1"/>
  <c r="H23" i="4" s="1"/>
  <c r="E16" i="5"/>
  <c r="E16" i="4"/>
  <c r="F23" i="5"/>
  <c r="G23" i="5" s="1"/>
  <c r="F18" i="4"/>
  <c r="G18" i="4" s="1"/>
  <c r="H18" i="4" s="1"/>
  <c r="G16" i="6" l="1"/>
  <c r="G19" i="6" s="1"/>
  <c r="G27" i="6"/>
  <c r="G29" i="6" s="1"/>
  <c r="E26" i="5"/>
  <c r="F16" i="5"/>
  <c r="F26" i="5" s="1"/>
  <c r="E26" i="4"/>
  <c r="F16" i="4"/>
  <c r="F26" i="4" s="1"/>
  <c r="G34" i="6" l="1"/>
  <c r="G11" i="17" s="1"/>
  <c r="F11" i="17" s="1"/>
  <c r="G16" i="5"/>
  <c r="G26" i="5" s="1"/>
  <c r="G37" i="5" s="1"/>
  <c r="H10" i="17" s="1"/>
  <c r="G16" i="4"/>
  <c r="G26" i="4" l="1"/>
  <c r="H16" i="4"/>
  <c r="H26" i="4" s="1"/>
  <c r="H31" i="4" s="1"/>
  <c r="G9" i="17" s="1"/>
  <c r="F10" i="17"/>
  <c r="H14" i="17"/>
  <c r="H16" i="17" s="1"/>
  <c r="G14" i="17" l="1"/>
  <c r="F9" i="17"/>
  <c r="F14" i="17" s="1"/>
  <c r="H24" i="18" l="1"/>
  <c r="G16" i="17"/>
  <c r="F16" i="17" l="1"/>
  <c r="G23" i="17"/>
  <c r="H33" i="18" s="1"/>
  <c r="H27" i="18"/>
</calcChain>
</file>

<file path=xl/sharedStrings.xml><?xml version="1.0" encoding="utf-8"?>
<sst xmlns="http://schemas.openxmlformats.org/spreadsheetml/2006/main" count="454" uniqueCount="333">
  <si>
    <t>Provider Name:</t>
  </si>
  <si>
    <t>Provider Number:</t>
  </si>
  <si>
    <t>Parish/County &amp; State</t>
  </si>
  <si>
    <t xml:space="preserve">   check</t>
  </si>
  <si>
    <t>Category</t>
  </si>
  <si>
    <t>Enter Amount of Federal Funded Cost</t>
  </si>
  <si>
    <t>Code 1.a. - Non Medicaid Outreach</t>
  </si>
  <si>
    <t>Code 1.b. - Medicaid Outreach</t>
  </si>
  <si>
    <t>Code 2.a. - Facilitating Application for Non-Medicaid Programs</t>
  </si>
  <si>
    <t>Code 2.b. - Facilitating Medicaid Eligibility Determination</t>
  </si>
  <si>
    <t>Code 5.a. - Transportation for Non-Medicaid Services</t>
  </si>
  <si>
    <t>Code 6.a. - Non-Medicaid Translation</t>
  </si>
  <si>
    <t>Code 5.b. - Transportation-Related Activities of Medicaid Covered Services</t>
  </si>
  <si>
    <t>Code 6.b. - Translation related to Medicaid Services</t>
  </si>
  <si>
    <t>Code 7.a. - Planning, Development, and Interagency of Non - Medical Services</t>
  </si>
  <si>
    <t>Code 7.b. - Planning, Development, and Interagency of Medical Services</t>
  </si>
  <si>
    <t>Code 8.b. - Medical / Medicaid Training</t>
  </si>
  <si>
    <t>Code 9.a. - Referral, Coordination, and Monitoring of Non - Medicaid Services</t>
  </si>
  <si>
    <t>Code 9.b. - Referral, Coordination, and Monitoring of Medicaid Services</t>
  </si>
  <si>
    <t>Code 10 - General Administration</t>
  </si>
  <si>
    <t>Code 3 - School Related and Educational Activities</t>
  </si>
  <si>
    <t>Code 8.a. - Non-Medical / Non-Medicaid Related Training</t>
  </si>
  <si>
    <t>Complete Shaded Areas Only</t>
  </si>
  <si>
    <t xml:space="preserve">              TO</t>
  </si>
  <si>
    <t>A</t>
  </si>
  <si>
    <t>E</t>
  </si>
  <si>
    <t>Phone:</t>
  </si>
  <si>
    <t>the</t>
  </si>
  <si>
    <t>G</t>
  </si>
  <si>
    <t>N</t>
  </si>
  <si>
    <t>S</t>
  </si>
  <si>
    <t>T</t>
  </si>
  <si>
    <t>SFY</t>
  </si>
  <si>
    <t>Address 1</t>
  </si>
  <si>
    <t>Address 2</t>
  </si>
  <si>
    <t>City, State, Zip</t>
  </si>
  <si>
    <t>Last Name</t>
  </si>
  <si>
    <t>First Name</t>
  </si>
  <si>
    <t>Business Manager/Finance Director:</t>
  </si>
  <si>
    <t>Prepared by:</t>
  </si>
  <si>
    <t>Job Title</t>
  </si>
  <si>
    <t>Exhibit 2</t>
  </si>
  <si>
    <t>Total Gross Salary</t>
  </si>
  <si>
    <t xml:space="preserve"> </t>
  </si>
  <si>
    <t>IF yes, remove 100%</t>
  </si>
  <si>
    <t>Funding and Percentages (Adjustments)</t>
  </si>
  <si>
    <t>Employee Benefits</t>
  </si>
  <si>
    <t>Administrative</t>
  </si>
  <si>
    <t>Medicaid</t>
  </si>
  <si>
    <t>Activity %</t>
  </si>
  <si>
    <t xml:space="preserve">from </t>
  </si>
  <si>
    <t>Time Study</t>
  </si>
  <si>
    <t xml:space="preserve">of </t>
  </si>
  <si>
    <t>Medical %</t>
  </si>
  <si>
    <t>Enter Amount of Federal Funded Salary</t>
  </si>
  <si>
    <t xml:space="preserve">IF yes, automatically remove 100% </t>
  </si>
  <si>
    <t>Name of Cognizant Agency</t>
  </si>
  <si>
    <t>Provider Number</t>
  </si>
  <si>
    <t>Provider Name</t>
  </si>
  <si>
    <t>From:</t>
  </si>
  <si>
    <t>To:</t>
  </si>
  <si>
    <t>a. Type of Report:</t>
  </si>
  <si>
    <t xml:space="preserve">    DATE</t>
  </si>
  <si>
    <t>TITLE</t>
  </si>
  <si>
    <t xml:space="preserve">     PHONE NUMBER</t>
  </si>
  <si>
    <t>Col. D + E</t>
  </si>
  <si>
    <t>Other amounts to be removed</t>
  </si>
  <si>
    <t>Employer- FICA (if not covered under employee benefits)</t>
  </si>
  <si>
    <t>Other Reductions</t>
  </si>
  <si>
    <t>Discounted</t>
  </si>
  <si>
    <t>Rate</t>
  </si>
  <si>
    <t xml:space="preserve">                             Employee Information</t>
  </si>
  <si>
    <t>Other Admin Claiming Cost</t>
  </si>
  <si>
    <t>Data Entry - Time Study Data</t>
  </si>
  <si>
    <t xml:space="preserve">After Reallocation </t>
  </si>
  <si>
    <t>Subtotal</t>
  </si>
  <si>
    <t xml:space="preserve">Medicaid  Medical Services    </t>
  </si>
  <si>
    <t xml:space="preserve">Administrative % </t>
  </si>
  <si>
    <t>Medicare Tax -Employer - (if not listed under employee benefits)</t>
  </si>
  <si>
    <t>Anytown, US 33333</t>
  </si>
  <si>
    <t>Payroll and Benefits</t>
  </si>
  <si>
    <t>Trial Balance</t>
  </si>
  <si>
    <t>Trial Balance Amount</t>
  </si>
  <si>
    <t>Trial Balance Adjusted for Required Amounts to be removed</t>
  </si>
  <si>
    <t>Account Description</t>
  </si>
  <si>
    <t>Reductions to Trial Balance</t>
  </si>
  <si>
    <t>Reductions to Trial balance</t>
  </si>
  <si>
    <t>Exhibit 6A</t>
  </si>
  <si>
    <t>Administrative Claiming Allocation Statistics</t>
  </si>
  <si>
    <t xml:space="preserve">Total Allocation Percentage </t>
  </si>
  <si>
    <t>Direct Medical Equipment</t>
  </si>
  <si>
    <t>Direct Medical Supplies, Materials &amp; Other Cost</t>
  </si>
  <si>
    <t>From</t>
  </si>
  <si>
    <t>All Discipline Direct Medical Service Providers</t>
  </si>
  <si>
    <t>Exhibit 3</t>
  </si>
  <si>
    <t>Exhibit 4A</t>
  </si>
  <si>
    <t>Exhibit 4B</t>
  </si>
  <si>
    <t>Exhibit 4C</t>
  </si>
  <si>
    <t>Exhibit 5</t>
  </si>
  <si>
    <t>Exhibit  6B</t>
  </si>
  <si>
    <t>Exhibit  8</t>
  </si>
  <si>
    <t>Exhibit 8</t>
  </si>
  <si>
    <t>Reductions  to Gross Salary</t>
  </si>
  <si>
    <t>Exhibit 6B</t>
  </si>
  <si>
    <t>Reductions to  Gross Salary</t>
  </si>
  <si>
    <t>Trial Balance Information</t>
  </si>
  <si>
    <t>Time Study Results &amp; Reallocation of General Administrative Time</t>
  </si>
  <si>
    <t>John Doe</t>
  </si>
  <si>
    <t>(XXX) XXX-XXXX</t>
  </si>
  <si>
    <t>Col. F * %</t>
  </si>
  <si>
    <t xml:space="preserve">Allocation % - From Exhibits 5, 2, &amp; 3 </t>
  </si>
  <si>
    <t xml:space="preserve">II.   Other Administrative Claiming Cost </t>
  </si>
  <si>
    <t xml:space="preserve">I.   Direct Medical Supplies, Materials &amp; Other Cost </t>
  </si>
  <si>
    <t xml:space="preserve">II.   Direct Medical Equipment </t>
  </si>
  <si>
    <t xml:space="preserve">*Sample Codes </t>
  </si>
  <si>
    <t>Accrual Trial Balance</t>
  </si>
  <si>
    <t xml:space="preserve">Accrual Trial Balance </t>
  </si>
  <si>
    <t>The allocation statistics presented here are for illustrative purposes only.  CMS must approve any allocation statistic.</t>
  </si>
  <si>
    <t>Approved in State MAC Plan</t>
  </si>
  <si>
    <t>Governmental Provider Name and Address:</t>
  </si>
  <si>
    <t xml:space="preserve">* The indirect cost rate must match the period to which it has been assigned by the cognizant agency. </t>
  </si>
  <si>
    <t xml:space="preserve">Cost Allocation Statistics </t>
  </si>
  <si>
    <t>* These are sample codes. Each provider's codes is subject to approval by CMS.</t>
  </si>
  <si>
    <t>To Exhibit 4B</t>
  </si>
  <si>
    <t>Period of Time for which Rate was Approved</t>
  </si>
  <si>
    <t>Partial Period Report</t>
  </si>
  <si>
    <t>From Exhibit  6B &amp; 6D</t>
  </si>
  <si>
    <t>Allocation % - From Exhibits 5 &amp; 2</t>
  </si>
  <si>
    <t>Exhibit 6B &amp; 6D</t>
  </si>
  <si>
    <t xml:space="preserve"> Total Salary/                Benefits/Other                 </t>
  </si>
  <si>
    <t>Exhibit 7</t>
  </si>
  <si>
    <t>Allocation % - From Exhibits 2 &amp; 3</t>
  </si>
  <si>
    <t>Exhibit 6C</t>
  </si>
  <si>
    <t>Exhibit 6D</t>
  </si>
  <si>
    <t>Exhibit  7</t>
  </si>
  <si>
    <t>Exhibit 9</t>
  </si>
  <si>
    <t xml:space="preserve">Enter if activity is Non-Medicaid </t>
  </si>
  <si>
    <t>Type</t>
  </si>
  <si>
    <t>Activity</t>
  </si>
  <si>
    <t>Administrative  %</t>
  </si>
  <si>
    <t>Total Salary / Benefits / Other</t>
  </si>
  <si>
    <t>Enter **</t>
  </si>
  <si>
    <t>Enter code (1-4) for type of activity **</t>
  </si>
  <si>
    <t xml:space="preserve">From </t>
  </si>
  <si>
    <t>Direct</t>
  </si>
  <si>
    <t xml:space="preserve">Enter if activity is for Direct Medical </t>
  </si>
  <si>
    <t xml:space="preserve">Enter if Medicaid activity is for Direct Administrative </t>
  </si>
  <si>
    <t>jdoe@net.com</t>
  </si>
  <si>
    <t>Direct Cost by Discipline</t>
  </si>
  <si>
    <t>Direct Cost by Discipline - Continuation</t>
  </si>
  <si>
    <t>Other Non-Personnel Direct Medical Cost</t>
  </si>
  <si>
    <t>Other Cost for Medicaid Administrative Claiming Plan Activities</t>
  </si>
  <si>
    <t>Add: State/Local Match required for Federal Funds</t>
  </si>
  <si>
    <t>Add: State/Local  Match required for Federal Funds</t>
  </si>
  <si>
    <t>Date Indirect Rate was Approved</t>
  </si>
  <si>
    <t>Summary of Cost by Discipline for Medical Services</t>
  </si>
  <si>
    <t>Summary of Other Non-Personnel Medical Cost</t>
  </si>
  <si>
    <t>Vendor / Contractor Payments</t>
  </si>
  <si>
    <t>Reporting Period (Medicaid State Plan Rate Year):</t>
  </si>
  <si>
    <t>Full Year Cost Report</t>
  </si>
  <si>
    <t xml:space="preserve">[ X ]  </t>
  </si>
  <si>
    <t>Medical Services</t>
  </si>
  <si>
    <t>Any Government Provider</t>
  </si>
  <si>
    <t>Reporting Period End:</t>
  </si>
  <si>
    <t>Period:  FROM</t>
  </si>
  <si>
    <t xml:space="preserve">504 East Main Street </t>
  </si>
  <si>
    <t>Period of Time Study</t>
  </si>
  <si>
    <t>Type of Time Study</t>
  </si>
  <si>
    <t>Random Moment</t>
  </si>
  <si>
    <t>Approved Time Study Information:</t>
  </si>
  <si>
    <t>Contact Information:</t>
  </si>
  <si>
    <t>Approved Indirect Cost Rate Information:</t>
  </si>
  <si>
    <t>Cognizant Agency Indirect Cost Rate *</t>
  </si>
  <si>
    <t>Suite XX</t>
  </si>
  <si>
    <t>Mary Smith</t>
  </si>
  <si>
    <t>Submission Date</t>
  </si>
  <si>
    <t>Provider Data</t>
  </si>
  <si>
    <t>To Exhibits 4A,4C</t>
  </si>
  <si>
    <t>Only complete the cells below for those statistics applicable to the type of cost being claimed.</t>
  </si>
  <si>
    <t>Enter Data for Applicable Reporting Period</t>
  </si>
  <si>
    <t>To Exhibit 9</t>
  </si>
  <si>
    <t>E-mail:</t>
  </si>
  <si>
    <t>Col. C * Col. D %</t>
  </si>
  <si>
    <t xml:space="preserve"> Medicaid Share</t>
  </si>
  <si>
    <t xml:space="preserve">Apply Medicaid % from Exhibit 3                       </t>
  </si>
  <si>
    <t xml:space="preserve">Apply 
Direct Medical Time Study   
Alloc. % from Exhibit 5                       </t>
  </si>
  <si>
    <t>As defined and approved in each State Plan or Waiver</t>
  </si>
  <si>
    <t>Col. C * Col. D%</t>
  </si>
  <si>
    <t>Medicaid Total</t>
  </si>
  <si>
    <t>As defined and approved in each MAC Plan</t>
  </si>
  <si>
    <t>Total - All Disciplines</t>
  </si>
  <si>
    <t>Allocation % - From Exhibits 3 &amp; 2</t>
  </si>
  <si>
    <t xml:space="preserve">Apply Indirect Cost Rate Allocation %              from Exhibit 2              </t>
  </si>
  <si>
    <t xml:space="preserve">Apply Medicaid Administrative    Time Study   
Allocation % from Exhibit 5                       </t>
  </si>
  <si>
    <t>Apply Indirect Cost Rate                                Allocation %                     from Exhibit 2</t>
  </si>
  <si>
    <t>Apply MAC Plan              Allocation %                                  from Exhibit 3</t>
  </si>
  <si>
    <t xml:space="preserve">I.    Medicaid Providers / Disciplines </t>
  </si>
  <si>
    <t>I.    Medicaid Providers / Disciplines</t>
  </si>
  <si>
    <t>Col. C + D</t>
  </si>
  <si>
    <t>Col. E * %</t>
  </si>
  <si>
    <t>Apply                     Indirect Cost Rate Alloc. % from Exhibit 2</t>
  </si>
  <si>
    <t>Apply                    Indirect Cost Rate Alloc. % from Exhibit 2</t>
  </si>
  <si>
    <t>Col. G * Col. H</t>
  </si>
  <si>
    <t xml:space="preserve">Position Number / Employee ID </t>
  </si>
  <si>
    <t>Vendor/ Employee</t>
  </si>
  <si>
    <t>Position Number /  Employee ID</t>
  </si>
  <si>
    <t>Vendor / Employee</t>
  </si>
  <si>
    <t xml:space="preserve"> Adjusted       Salary &amp; Benefits &amp; Vendor Payments</t>
  </si>
  <si>
    <t>Trial Balance Account Number</t>
  </si>
  <si>
    <t>Col. D * Col. E %</t>
  </si>
  <si>
    <t>Col. D * Col. E%</t>
  </si>
  <si>
    <t xml:space="preserve">If yes, automatically remove 100% </t>
  </si>
  <si>
    <t>Is position partially funded by Federal Funds?                               Yes or No</t>
  </si>
  <si>
    <t>Is position fully funded by other Federal funds?          Yes or No</t>
  </si>
  <si>
    <t>Is cost fully funded by other Federal funds?                    Yes or No</t>
  </si>
  <si>
    <t>Is cost partially funded by Federal Funds?                                        Yes or No</t>
  </si>
  <si>
    <t xml:space="preserve">                 TOTAL COMPUTABLE COST BY DISCIPLINE &amp; OTHER FOR ADMINISTRATIVE ACTIVITIES </t>
  </si>
  <si>
    <t>To Exhibit 4A</t>
  </si>
  <si>
    <t>To Exh.4A, 4B</t>
  </si>
  <si>
    <t>To Exh 4A, 4B</t>
  </si>
  <si>
    <t>To Exh 4C</t>
  </si>
  <si>
    <t>To Exh 4B</t>
  </si>
  <si>
    <t xml:space="preserve">All providers must use the indirect cost rate assigned by the cognizant agency.  For all non institutional providers except school based providers the cognizant agency is generally the Department of Health and Human Services.  The Department of Education assigns indirect rates for school based providers. </t>
  </si>
  <si>
    <t>DO NOT ENTER ANY NUMBERS ON SPREADSHEET.  SPREADSHEET AUTOMATICALLY POPULATES WHEN EXHIBITS 2, 3, 5, 6B &amp; 6D ARE COMPLETED.</t>
  </si>
  <si>
    <t>* Support personnel, such as billing staff, may / may not be reported as a direct cost, depending on their treatment by the cognizant agency that assigns the indirect cost rate.</t>
  </si>
  <si>
    <t>DO NOT ENTER ANY NUMBERS ON SPREADSHEET.  SPREADSHEET AUTOMATICALLY POPULATES WHEN EXHIBITS 2, 3, 5, 6B, 6D &amp; 8 ARE COMPLETED.</t>
  </si>
  <si>
    <t>DO NOT ENTER ANY NUMBERS ON SPREADSHEET.  SPREADSHEET AUTOMATICALLY POPULATES WHEN EXHIBITS 2, 3 &amp; 7 ARE COMPLETED.</t>
  </si>
  <si>
    <t xml:space="preserve">                                                                   TOTAL COMPUTABLE OTHER NON-PERSONNEL MEDICAL COST </t>
  </si>
  <si>
    <t>Gen. Admin.</t>
  </si>
  <si>
    <t xml:space="preserve">Enter if activity is General Administration for reallocation </t>
  </si>
  <si>
    <t>Other Admin Claiming Cost - State MAC Plan</t>
  </si>
  <si>
    <t>Direct                        Other Cost</t>
  </si>
  <si>
    <t>CMS SCHOOL BASED SERVICES COST REPORT</t>
  </si>
  <si>
    <t>Nursing Services - RN Services</t>
  </si>
  <si>
    <t>Nursing Services - LPN Services</t>
  </si>
  <si>
    <t>Nursing Services - Delegated Services</t>
  </si>
  <si>
    <t>Code 11 - Non-Paid, Non Work</t>
  </si>
  <si>
    <t>Apply                        Indirect Cost Rate       Alloc. % from Exhibit 2</t>
  </si>
  <si>
    <t xml:space="preserve">Total Medicaid Students  </t>
  </si>
  <si>
    <t>Total Students District - Applicable Period</t>
  </si>
  <si>
    <t>Total Medicaid Students to all students</t>
  </si>
  <si>
    <t>CMS School Based Services Cost Report</t>
  </si>
  <si>
    <t xml:space="preserve">IEP Student Utilization Ratios </t>
  </si>
  <si>
    <t>Calculation of FFP Percentage</t>
  </si>
  <si>
    <t>Federal Fiscal Year (FFY) and State Fiscal Year ((SFY) covering Cost Report period</t>
  </si>
  <si>
    <t>FFY</t>
  </si>
  <si>
    <t>FFY/SFY  Period  MM/DD/YYYY</t>
  </si>
  <si>
    <t>Months in each period</t>
  </si>
  <si>
    <t>Applicable percentage of FFY</t>
  </si>
  <si>
    <t>Medicaid - FFP Medical %</t>
  </si>
  <si>
    <t>Medicaid - FFP Administrative  %</t>
  </si>
  <si>
    <t>FFP Amount Under / (Due From ) Provider</t>
  </si>
  <si>
    <t>Reconciliation and Settlement</t>
  </si>
  <si>
    <t>Exhibit #</t>
  </si>
  <si>
    <t>Amounts</t>
  </si>
  <si>
    <t xml:space="preserve">Medicaid Admin Claiming </t>
  </si>
  <si>
    <t xml:space="preserve">Total Medical Claims Paid </t>
  </si>
  <si>
    <t>Total Admin. Claims Paid</t>
  </si>
  <si>
    <t>Total Medical &amp; Admin. Claims Paid</t>
  </si>
  <si>
    <t>To Exhibits 4A, 4B &amp; 4C</t>
  </si>
  <si>
    <r>
      <t xml:space="preserve">Total Certified Public Expenditures (CPE)      </t>
    </r>
    <r>
      <rPr>
        <sz val="9"/>
        <rFont val="Arial"/>
        <family val="2"/>
      </rPr>
      <t xml:space="preserve">                (to Exh 1 &amp; 1A)</t>
    </r>
  </si>
  <si>
    <t>Speech Therapy</t>
  </si>
  <si>
    <t>Occupational Therapy</t>
  </si>
  <si>
    <t>Audiology</t>
  </si>
  <si>
    <t>Physical Therapy</t>
  </si>
  <si>
    <t>Medicaid IEP and IFSP Students to Total IEP and IFSP Students</t>
  </si>
  <si>
    <t>Psychological/Counseling Services</t>
  </si>
  <si>
    <t>b.  Cost by Component:</t>
  </si>
  <si>
    <t xml:space="preserve"> [ X ]</t>
  </si>
  <si>
    <t xml:space="preserve"> [     ]</t>
  </si>
  <si>
    <t>Code 4a - Direct Medical Services - Not Covered as IDEA/IEP Service</t>
  </si>
  <si>
    <t>Code 4b - Direct Medical Services - Covered as IDEA/IEP Service</t>
  </si>
  <si>
    <t>Federal Share of Medical Cost (Medical Services+Medical Cost) x FFP)</t>
  </si>
  <si>
    <t>RECONCILIATION &amp; SETTLEMENT</t>
  </si>
  <si>
    <t>Send Via US Mail To:</t>
  </si>
  <si>
    <t>Division of Medical Assistance</t>
  </si>
  <si>
    <t>2022 Mail Service Center</t>
  </si>
  <si>
    <t>Raleigh, NC 27699-2022</t>
  </si>
  <si>
    <t xml:space="preserve">When providers file a cost report indicating that an overpayment has </t>
  </si>
  <si>
    <t>This refund should be mailed under separate cover to:</t>
  </si>
  <si>
    <r>
      <t xml:space="preserve">occurred, </t>
    </r>
    <r>
      <rPr>
        <b/>
        <sz val="10"/>
        <rFont val="Arial"/>
        <family val="2"/>
      </rPr>
      <t>FULL REFUND</t>
    </r>
    <r>
      <rPr>
        <sz val="10"/>
        <rFont val="Arial"/>
        <family val="2"/>
      </rPr>
      <t xml:space="preserve"> is to be remitted with the report to DHHS Accounts Receivable.</t>
    </r>
  </si>
  <si>
    <t>DHHS – Controller's Office</t>
  </si>
  <si>
    <t>Make checks payable to:</t>
  </si>
  <si>
    <t>Amended Cost Report</t>
  </si>
  <si>
    <t>CMS Publication 15-1, Section 2409.1(A)(2)</t>
  </si>
  <si>
    <t xml:space="preserve">Total Medicaid IEP and IFSP Students receiving health/treatment services (carve out managed care with SBS coverage) </t>
  </si>
  <si>
    <t>Total IEP and IFSP Students receiving health/treatment services</t>
  </si>
  <si>
    <t>Accounts Receivable Medical Assistance</t>
  </si>
  <si>
    <t>SECTION I - COST REPORT ATTESTATION</t>
  </si>
  <si>
    <t>North Carolina Division of Medical Assistance</t>
  </si>
  <si>
    <t>Total Gross Computable Expenditures</t>
  </si>
  <si>
    <t>Line</t>
  </si>
  <si>
    <t>(From Exhibit 9, Line 8)</t>
  </si>
  <si>
    <t>(From Exhibit 9, Line 4)</t>
  </si>
  <si>
    <t>Total Computable Expenditures</t>
  </si>
  <si>
    <t>FMAP / FFP Applied (From Exhibit 9, Line 5)</t>
  </si>
  <si>
    <t>Total Claims Paid</t>
  </si>
  <si>
    <t>Total Net Computable Settlement</t>
  </si>
  <si>
    <t>FMAP / FFP Applied (From Exhibit 9, Line 9)</t>
  </si>
  <si>
    <t>EXHIBIT 1</t>
  </si>
  <si>
    <t>PART I CERTIFICATION</t>
  </si>
  <si>
    <t>CERTIFICATION BY OFFICER OF THE PROVIDER</t>
  </si>
  <si>
    <t>I HEREBY CERTIFY that:</t>
  </si>
  <si>
    <t xml:space="preserve">I have examined this statement, the accompanying Supporting Schedules, the allocation of expenses and </t>
  </si>
  <si>
    <t>services, and the attached Worksheets for the period from</t>
  </si>
  <si>
    <t>to</t>
  </si>
  <si>
    <t>and that to the best of my knowledge and belief they are true and correct statements prepared from the books and</t>
  </si>
  <si>
    <t>records of the provider in accordance with applicable instructions.</t>
  </si>
  <si>
    <t>The expenditures included in this statement are based on the actual total cost of recorded expenditures including</t>
  </si>
  <si>
    <t>the federal and non-federal share.</t>
  </si>
  <si>
    <t>The required amount of state and/or local funds were available and used to pay for total computable allowable</t>
  </si>
  <si>
    <t>expenditures included in this statement, and as such state and/or local funds were in accordance with all applicable</t>
  </si>
  <si>
    <t>federal requirements for the non-federal share match of expenditures (including that the funds were not Federal funds</t>
  </si>
  <si>
    <t>in origin, or are Federal funds authorized by Federal law to be used to match other Federal funds, and that the claimed</t>
  </si>
  <si>
    <t>expenditures were not used to meet matching requirements under other Federally funded programs).</t>
  </si>
  <si>
    <t>Federal matching funds are being claimed on this report in accordance with the Cost Report instructions provided by</t>
  </si>
  <si>
    <t xml:space="preserve">the NC Department of Health &amp; Human Services effective for the above reporting period.  </t>
  </si>
  <si>
    <t>I am the officer authorized by the referenced government agency to submit this form and I have made a good faith effort</t>
  </si>
  <si>
    <t>to assure that all information reported is true and accurate.</t>
  </si>
  <si>
    <t>I understand that this information will be used as a basis for claims for federal funds, and possibly state funds, and that</t>
  </si>
  <si>
    <t xml:space="preserve">falsification and concealment of a material fact may be prosecuted under federal or state civil or criminal law.  </t>
  </si>
  <si>
    <t>SIGNATURE (Officer of the Governmental Agency)</t>
  </si>
  <si>
    <t>PRINTED NAME (Officer of the Governmental Agency)</t>
  </si>
  <si>
    <t>NPI</t>
  </si>
  <si>
    <t>Medicaid Provider Number</t>
  </si>
  <si>
    <t xml:space="preserve">Summary of Cost by Discipline for Medicaid Administrative Claiming </t>
  </si>
  <si>
    <t>(Rev  1/2014)</t>
  </si>
  <si>
    <t>NC Department of Public Instruction</t>
  </si>
  <si>
    <t>Month/Day/Year</t>
  </si>
  <si>
    <t>Any County, NC</t>
  </si>
  <si>
    <t>N/A</t>
  </si>
  <si>
    <t xml:space="preserve">7/1/2014 - 6/30/2015    </t>
  </si>
  <si>
    <t>7/01/2014-06/30/2015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</si>
</sst>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0"/>
    <numFmt numFmtId="165" formatCode="0.0%"/>
    <numFmt numFmtId="166" formatCode="0.000%"/>
    <numFmt numFmtId="167" formatCode="&quot;$&quot;#,##0"/>
    <numFmt numFmtId="168" formatCode="_(* #,##0.000000_);_(* \(#,##0.000000\);_(* &quot;-&quot;??????_);_(@_)"/>
    <numFmt numFmtId="169" formatCode="[$-409]mmmm\ d\,\ yyyy;@"/>
    <numFmt numFmtId="170" formatCode="0.0000%"/>
    <numFmt numFmtId="171" formatCode="[&lt;=9999999]###\-####;\(###\)\ ###\-####"/>
    <numFmt numFmtId="172" formatCode="_(* #,##0.0000_);_(* \(#,##0.0000\);_(* &quot;-&quot;????_);_(@_)"/>
    <numFmt numFmtId="173" formatCode="_(* #,##0.00000_);_(* \(#,##0.00000\);_(* &quot;-&quot;?????_);_(@_)"/>
  </numFmts>
  <fonts count="58" x14ac:knownFonts="1">
    <font>
      <sz val="10"/>
      <name val="Arial"/>
    </font>
    <font>
      <sz val="10"/>
      <name val="Arial"/>
      <family val="2"/>
    </font>
    <font>
      <sz val="10"/>
      <name val="Arial"/>
      <family val="2"/>
    </font>
    <font>
      <sz val="8"/>
      <name val="Arial"/>
      <family val="2"/>
    </font>
    <font>
      <b/>
      <sz val="10"/>
      <name val="Arial"/>
      <family val="2"/>
    </font>
    <font>
      <b/>
      <u/>
      <sz val="10"/>
      <name val="Arial"/>
      <family val="2"/>
    </font>
    <font>
      <b/>
      <sz val="9"/>
      <name val="Arial"/>
      <family val="2"/>
    </font>
    <font>
      <sz val="9"/>
      <name val="Arial"/>
      <family val="2"/>
    </font>
    <font>
      <sz val="9"/>
      <name val="Arial"/>
      <family val="2"/>
    </font>
    <font>
      <sz val="10"/>
      <color indexed="10"/>
      <name val="Arial"/>
      <family val="2"/>
    </font>
    <font>
      <sz val="10"/>
      <color indexed="10"/>
      <name val="Arial"/>
      <family val="2"/>
    </font>
    <font>
      <u/>
      <sz val="10"/>
      <name val="Arial"/>
      <family val="2"/>
    </font>
    <font>
      <sz val="10"/>
      <color indexed="12"/>
      <name val="Arial"/>
      <family val="2"/>
    </font>
    <font>
      <u/>
      <sz val="8"/>
      <name val="Arial"/>
      <family val="2"/>
    </font>
    <font>
      <b/>
      <sz val="12"/>
      <name val="Arial"/>
      <family val="2"/>
    </font>
    <font>
      <sz val="10"/>
      <name val="Arial"/>
      <family val="2"/>
    </font>
    <font>
      <b/>
      <sz val="12"/>
      <name val="Times New Roman"/>
      <family val="1"/>
    </font>
    <font>
      <b/>
      <sz val="14"/>
      <name val="Times New Roman"/>
      <family val="1"/>
    </font>
    <font>
      <sz val="10"/>
      <color indexed="17"/>
      <name val="Arial"/>
      <family val="2"/>
    </font>
    <font>
      <b/>
      <sz val="10"/>
      <name val="Arial"/>
      <family val="2"/>
    </font>
    <font>
      <b/>
      <sz val="14"/>
      <name val="Arial"/>
      <family val="2"/>
    </font>
    <font>
      <b/>
      <sz val="12"/>
      <name val="Arial"/>
      <family val="2"/>
    </font>
    <font>
      <sz val="14"/>
      <name val="Arial"/>
      <family val="2"/>
    </font>
    <font>
      <b/>
      <sz val="10"/>
      <color indexed="10"/>
      <name val="Arial"/>
      <family val="2"/>
    </font>
    <font>
      <b/>
      <sz val="10"/>
      <color indexed="14"/>
      <name val="Arial"/>
      <family val="2"/>
    </font>
    <font>
      <b/>
      <sz val="12"/>
      <color indexed="14"/>
      <name val="Times New Roman"/>
      <family val="1"/>
    </font>
    <font>
      <sz val="12"/>
      <name val="Arial"/>
      <family val="2"/>
    </font>
    <font>
      <sz val="12"/>
      <name val="Arial"/>
      <family val="2"/>
    </font>
    <font>
      <b/>
      <u/>
      <sz val="12"/>
      <name val="Arial"/>
      <family val="2"/>
    </font>
    <font>
      <u/>
      <sz val="9"/>
      <name val="Arial"/>
      <family val="2"/>
    </font>
    <font>
      <sz val="7"/>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i/>
      <sz val="10"/>
      <name val="Arial"/>
      <family val="2"/>
    </font>
    <font>
      <u/>
      <sz val="9"/>
      <name val="Arial"/>
      <family val="2"/>
    </font>
    <font>
      <sz val="7"/>
      <color indexed="8"/>
      <name val="Arial"/>
      <family val="2"/>
    </font>
    <font>
      <u/>
      <sz val="7"/>
      <color indexed="8"/>
      <name val="Arial"/>
      <family val="2"/>
    </font>
    <font>
      <b/>
      <sz val="10"/>
      <color indexed="8"/>
      <name val="Arial"/>
      <family val="2"/>
    </font>
    <font>
      <sz val="9"/>
      <color indexed="8"/>
      <name val="Arial"/>
      <family val="2"/>
    </font>
    <font>
      <sz val="8"/>
      <color indexed="8"/>
      <name val="Arial"/>
      <family val="2"/>
    </font>
    <font>
      <b/>
      <sz val="9"/>
      <color indexed="8"/>
      <name val="Arial"/>
      <family val="2"/>
    </font>
    <font>
      <sz val="11"/>
      <color theme="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8"/>
      </top>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41" fillId="7" borderId="1" applyNumberFormat="0" applyAlignment="0" applyProtection="0"/>
    <xf numFmtId="0" fontId="42" fillId="0" borderId="6" applyNumberFormat="0" applyFill="0" applyAlignment="0" applyProtection="0"/>
    <xf numFmtId="0" fontId="43" fillId="22" borderId="0" applyNumberFormat="0" applyBorder="0" applyAlignment="0" applyProtection="0"/>
    <xf numFmtId="0" fontId="15" fillId="0" borderId="0"/>
    <xf numFmtId="0" fontId="57" fillId="0" borderId="0"/>
    <xf numFmtId="0" fontId="1" fillId="23" borderId="7" applyNumberFormat="0" applyFont="0" applyAlignment="0" applyProtection="0"/>
    <xf numFmtId="0" fontId="44" fillId="20" borderId="8" applyNumberFormat="0" applyAlignment="0" applyProtection="0"/>
    <xf numFmtId="9" fontId="2" fillId="0" borderId="0" applyFon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0" borderId="0" applyNumberFormat="0" applyFill="0" applyBorder="0" applyAlignment="0" applyProtection="0"/>
  </cellStyleXfs>
  <cellXfs count="636">
    <xf numFmtId="0" fontId="0" fillId="0" borderId="0" xfId="0"/>
    <xf numFmtId="10" fontId="0" fillId="0" borderId="0" xfId="0" applyNumberFormat="1"/>
    <xf numFmtId="14" fontId="0" fillId="0" borderId="0" xfId="0" applyNumberFormat="1"/>
    <xf numFmtId="9" fontId="0" fillId="0" borderId="0" xfId="0" applyNumberFormat="1"/>
    <xf numFmtId="6" fontId="0" fillId="0" borderId="0" xfId="0" applyNumberFormat="1"/>
    <xf numFmtId="0" fontId="0" fillId="0" borderId="0" xfId="0" applyAlignment="1">
      <alignment horizontal="center"/>
    </xf>
    <xf numFmtId="0" fontId="4" fillId="0" borderId="0" xfId="0" applyFont="1"/>
    <xf numFmtId="0" fontId="0" fillId="0" borderId="10" xfId="0" applyBorder="1" applyAlignment="1">
      <alignment horizontal="center"/>
    </xf>
    <xf numFmtId="0" fontId="0" fillId="0" borderId="0" xfId="0" applyAlignment="1">
      <alignment wrapText="1"/>
    </xf>
    <xf numFmtId="0" fontId="0" fillId="0" borderId="10" xfId="0" applyBorder="1"/>
    <xf numFmtId="0" fontId="4" fillId="0" borderId="0" xfId="0" applyFont="1" applyAlignment="1">
      <alignment horizontal="center"/>
    </xf>
    <xf numFmtId="0" fontId="0" fillId="24" borderId="0" xfId="0" applyFill="1"/>
    <xf numFmtId="0" fontId="4" fillId="0" borderId="10" xfId="0" applyFont="1" applyBorder="1" applyAlignment="1">
      <alignment horizontal="center"/>
    </xf>
    <xf numFmtId="0" fontId="0" fillId="25" borderId="0" xfId="0" applyFill="1"/>
    <xf numFmtId="0" fontId="0" fillId="0" borderId="0" xfId="0" applyBorder="1"/>
    <xf numFmtId="0" fontId="0" fillId="0" borderId="0" xfId="0" applyBorder="1" applyAlignment="1">
      <alignment horizontal="center"/>
    </xf>
    <xf numFmtId="0" fontId="6" fillId="0" borderId="0" xfId="0" applyFont="1" applyAlignment="1">
      <alignment horizontal="center" vertical="center" wrapText="1"/>
    </xf>
    <xf numFmtId="0" fontId="3" fillId="26" borderId="10" xfId="0" applyFont="1" applyFill="1" applyBorder="1" applyAlignment="1">
      <alignment horizontal="center"/>
    </xf>
    <xf numFmtId="0" fontId="3" fillId="26" borderId="10" xfId="0" applyFont="1" applyFill="1" applyBorder="1" applyAlignment="1">
      <alignment horizontal="center" wrapText="1"/>
    </xf>
    <xf numFmtId="0" fontId="0" fillId="0" borderId="0" xfId="0" applyBorder="1" applyAlignment="1">
      <alignment horizontal="right"/>
    </xf>
    <xf numFmtId="0" fontId="3" fillId="0" borderId="0" xfId="0" applyFont="1"/>
    <xf numFmtId="0" fontId="7" fillId="0" borderId="0" xfId="0" applyFont="1"/>
    <xf numFmtId="0" fontId="8" fillId="0" borderId="0" xfId="0" applyFont="1"/>
    <xf numFmtId="0" fontId="0" fillId="0" borderId="11" xfId="0" applyBorder="1"/>
    <xf numFmtId="0" fontId="0" fillId="0" borderId="12" xfId="0" applyBorder="1"/>
    <xf numFmtId="0" fontId="0" fillId="0" borderId="0" xfId="0" applyFill="1"/>
    <xf numFmtId="0" fontId="3" fillId="0" borderId="0" xfId="0" applyFont="1" applyFill="1" applyBorder="1"/>
    <xf numFmtId="0" fontId="3" fillId="0" borderId="0" xfId="0" applyFont="1" applyFill="1"/>
    <xf numFmtId="43" fontId="0" fillId="0" borderId="0" xfId="28" applyFont="1"/>
    <xf numFmtId="43" fontId="0" fillId="0" borderId="0" xfId="0" applyNumberFormat="1"/>
    <xf numFmtId="9" fontId="0" fillId="0" borderId="0" xfId="28" applyNumberFormat="1" applyFont="1"/>
    <xf numFmtId="2" fontId="0" fillId="0" borderId="0" xfId="0" applyNumberFormat="1"/>
    <xf numFmtId="0" fontId="3" fillId="0" borderId="0" xfId="0" applyFont="1" applyFill="1" applyBorder="1" applyAlignment="1">
      <alignment horizontal="center" vertical="center" wrapText="1"/>
    </xf>
    <xf numFmtId="0" fontId="0" fillId="0" borderId="0" xfId="0" applyFill="1" applyBorder="1"/>
    <xf numFmtId="0" fontId="4" fillId="0" borderId="0" xfId="0" applyFont="1" applyFill="1"/>
    <xf numFmtId="43" fontId="4" fillId="0" borderId="0" xfId="0" applyNumberFormat="1" applyFont="1"/>
    <xf numFmtId="0" fontId="9" fillId="0" borderId="0" xfId="0" applyFont="1"/>
    <xf numFmtId="0" fontId="10" fillId="0" borderId="0" xfId="0" applyFont="1"/>
    <xf numFmtId="0" fontId="0" fillId="0" borderId="0" xfId="0" applyAlignment="1"/>
    <xf numFmtId="0" fontId="0" fillId="0" borderId="10" xfId="0" applyFill="1" applyBorder="1"/>
    <xf numFmtId="0" fontId="12" fillId="0" borderId="0" xfId="0" applyFont="1"/>
    <xf numFmtId="164" fontId="0" fillId="0" borderId="0" xfId="0" applyNumberFormat="1"/>
    <xf numFmtId="0" fontId="4" fillId="0" borderId="0" xfId="0" applyFont="1" applyBorder="1" applyAlignment="1">
      <alignment horizontal="center"/>
    </xf>
    <xf numFmtId="0" fontId="0" fillId="25" borderId="0" xfId="0" applyFill="1" applyBorder="1"/>
    <xf numFmtId="166" fontId="0" fillId="0" borderId="0" xfId="43" applyNumberFormat="1" applyFont="1"/>
    <xf numFmtId="9" fontId="3" fillId="0" borderId="0" xfId="43" applyFont="1" applyAlignment="1">
      <alignment horizontal="center"/>
    </xf>
    <xf numFmtId="9" fontId="13" fillId="0" borderId="0" xfId="43" applyFont="1" applyFill="1" applyBorder="1" applyAlignment="1">
      <alignment horizontal="center"/>
    </xf>
    <xf numFmtId="0" fontId="13" fillId="0" borderId="0" xfId="0" applyFont="1" applyAlignment="1">
      <alignment horizontal="center"/>
    </xf>
    <xf numFmtId="9" fontId="0" fillId="0" borderId="0" xfId="0" applyNumberFormat="1" applyAlignment="1">
      <alignment horizontal="center"/>
    </xf>
    <xf numFmtId="0" fontId="4" fillId="0" borderId="10" xfId="0" applyFont="1" applyFill="1" applyBorder="1" applyAlignment="1">
      <alignment horizontal="center"/>
    </xf>
    <xf numFmtId="44" fontId="0" fillId="0" borderId="0" xfId="29" applyFont="1"/>
    <xf numFmtId="0" fontId="0" fillId="26" borderId="13" xfId="0" applyFill="1" applyBorder="1" applyAlignment="1">
      <alignment horizontal="center"/>
    </xf>
    <xf numFmtId="0" fontId="0" fillId="0" borderId="0" xfId="0" applyFill="1" applyAlignment="1">
      <alignment horizontal="center"/>
    </xf>
    <xf numFmtId="43" fontId="4" fillId="0" borderId="0" xfId="0" applyNumberFormat="1" applyFont="1" applyAlignment="1">
      <alignment horizontal="center"/>
    </xf>
    <xf numFmtId="0" fontId="13" fillId="0" borderId="0" xfId="0" applyFont="1" applyBorder="1" applyAlignment="1">
      <alignment horizontal="center"/>
    </xf>
    <xf numFmtId="10" fontId="0" fillId="0" borderId="0" xfId="43" applyNumberFormat="1" applyFont="1" applyAlignment="1">
      <alignment horizontal="center"/>
    </xf>
    <xf numFmtId="10" fontId="0" fillId="0" borderId="0" xfId="0" applyNumberFormat="1" applyAlignment="1">
      <alignment horizontal="center"/>
    </xf>
    <xf numFmtId="9" fontId="0" fillId="0" borderId="0" xfId="43" applyFont="1"/>
    <xf numFmtId="0" fontId="4" fillId="0" borderId="0" xfId="0" applyFont="1" applyAlignment="1"/>
    <xf numFmtId="0" fontId="4" fillId="0" borderId="0" xfId="0" applyFont="1" applyFill="1" applyBorder="1" applyAlignment="1">
      <alignment horizontal="center"/>
    </xf>
    <xf numFmtId="168" fontId="15" fillId="0" borderId="0" xfId="0" applyNumberFormat="1" applyFont="1"/>
    <xf numFmtId="0" fontId="19" fillId="0" borderId="10" xfId="0" applyFont="1" applyBorder="1" applyAlignment="1">
      <alignment horizontal="center"/>
    </xf>
    <xf numFmtId="0" fontId="16" fillId="0" borderId="10" xfId="0" applyFont="1" applyBorder="1" applyAlignment="1">
      <alignment horizontal="center"/>
    </xf>
    <xf numFmtId="0" fontId="19" fillId="0" borderId="0" xfId="0" applyFont="1" applyBorder="1" applyAlignment="1">
      <alignment horizontal="center"/>
    </xf>
    <xf numFmtId="0" fontId="0" fillId="0" borderId="0" xfId="0" applyFill="1" applyAlignment="1"/>
    <xf numFmtId="14" fontId="0" fillId="0" borderId="0" xfId="0" applyNumberFormat="1" applyAlignment="1"/>
    <xf numFmtId="10" fontId="0" fillId="0" borderId="0" xfId="0" applyNumberFormat="1" applyAlignment="1"/>
    <xf numFmtId="6" fontId="0" fillId="0" borderId="0" xfId="0" applyNumberFormat="1" applyAlignment="1"/>
    <xf numFmtId="0" fontId="19" fillId="0" borderId="10" xfId="0" applyFont="1" applyBorder="1" applyAlignment="1">
      <alignment horizontal="center" wrapText="1"/>
    </xf>
    <xf numFmtId="0" fontId="18" fillId="0" borderId="0" xfId="0" applyFont="1" applyAlignment="1">
      <alignment wrapText="1"/>
    </xf>
    <xf numFmtId="10" fontId="0" fillId="0" borderId="0" xfId="0" applyNumberFormat="1" applyAlignment="1">
      <alignment wrapText="1"/>
    </xf>
    <xf numFmtId="9" fontId="0" fillId="0" borderId="0" xfId="0" applyNumberFormat="1" applyAlignment="1">
      <alignment wrapText="1"/>
    </xf>
    <xf numFmtId="6" fontId="0" fillId="0" borderId="0" xfId="0" applyNumberFormat="1" applyAlignment="1">
      <alignment wrapText="1"/>
    </xf>
    <xf numFmtId="0" fontId="0" fillId="27" borderId="0" xfId="0" applyFill="1"/>
    <xf numFmtId="0" fontId="20" fillId="0" borderId="0" xfId="0" applyFont="1"/>
    <xf numFmtId="0" fontId="20" fillId="0" borderId="0" xfId="0" applyFont="1" applyAlignment="1">
      <alignment horizontal="center"/>
    </xf>
    <xf numFmtId="0" fontId="14" fillId="0" borderId="0" xfId="0" applyFont="1"/>
    <xf numFmtId="14" fontId="4" fillId="0" borderId="0" xfId="0" applyNumberFormat="1" applyFont="1"/>
    <xf numFmtId="10" fontId="9" fillId="0" borderId="0" xfId="0" applyNumberFormat="1" applyFont="1" applyAlignment="1">
      <alignment horizontal="center"/>
    </xf>
    <xf numFmtId="0" fontId="10" fillId="0" borderId="0" xfId="0" applyFont="1" applyAlignment="1">
      <alignment horizontal="center"/>
    </xf>
    <xf numFmtId="0" fontId="24" fillId="0" borderId="0" xfId="0" applyFont="1"/>
    <xf numFmtId="0" fontId="16" fillId="24" borderId="0" xfId="0" applyFont="1" applyFill="1" applyAlignment="1">
      <alignment wrapText="1"/>
    </xf>
    <xf numFmtId="0" fontId="16" fillId="0" borderId="0" xfId="0" applyFont="1" applyAlignment="1">
      <alignment horizontal="left"/>
    </xf>
    <xf numFmtId="0" fontId="22" fillId="0" borderId="0" xfId="0" applyFont="1"/>
    <xf numFmtId="0" fontId="25" fillId="0" borderId="0" xfId="0" applyFont="1"/>
    <xf numFmtId="0" fontId="0" fillId="27" borderId="0" xfId="0" applyFill="1" applyBorder="1" applyAlignment="1">
      <alignment wrapText="1"/>
    </xf>
    <xf numFmtId="0" fontId="0" fillId="27" borderId="0" xfId="0" applyFill="1" applyBorder="1"/>
    <xf numFmtId="0" fontId="0" fillId="0" borderId="14" xfId="0" applyBorder="1" applyAlignment="1">
      <alignment horizontal="center"/>
    </xf>
    <xf numFmtId="0" fontId="0" fillId="0" borderId="11" xfId="0" applyBorder="1" applyAlignment="1">
      <alignment horizontal="center"/>
    </xf>
    <xf numFmtId="0" fontId="0" fillId="26" borderId="15" xfId="0" applyFill="1" applyBorder="1" applyAlignment="1">
      <alignment horizontal="center" wrapText="1"/>
    </xf>
    <xf numFmtId="0" fontId="23" fillId="0" borderId="0" xfId="0" applyFont="1" applyAlignment="1">
      <alignment horizontal="center"/>
    </xf>
    <xf numFmtId="5" fontId="15" fillId="0" borderId="10" xfId="0" applyNumberFormat="1" applyFont="1" applyBorder="1"/>
    <xf numFmtId="0" fontId="1" fillId="26" borderId="15" xfId="0" applyFont="1" applyFill="1" applyBorder="1" applyAlignment="1">
      <alignment horizontal="center" wrapText="1"/>
    </xf>
    <xf numFmtId="0" fontId="1" fillId="26" borderId="16" xfId="0" applyFont="1" applyFill="1" applyBorder="1" applyAlignment="1">
      <alignment horizontal="center"/>
    </xf>
    <xf numFmtId="0" fontId="23" fillId="0" borderId="0" xfId="0" applyFont="1" applyBorder="1" applyAlignment="1">
      <alignment horizontal="center"/>
    </xf>
    <xf numFmtId="167" fontId="15" fillId="0" borderId="10" xfId="0" applyNumberFormat="1" applyFont="1" applyBorder="1"/>
    <xf numFmtId="167" fontId="0" fillId="0" borderId="0" xfId="0" applyNumberFormat="1"/>
    <xf numFmtId="167" fontId="15" fillId="0" borderId="10" xfId="28" applyNumberFormat="1" applyFont="1" applyBorder="1" applyAlignment="1"/>
    <xf numFmtId="167" fontId="15" fillId="0" borderId="10" xfId="0" applyNumberFormat="1" applyFont="1" applyBorder="1" applyAlignment="1"/>
    <xf numFmtId="167" fontId="0" fillId="0" borderId="10" xfId="0" applyNumberFormat="1" applyBorder="1"/>
    <xf numFmtId="5" fontId="4" fillId="0" borderId="10" xfId="0" applyNumberFormat="1" applyFont="1" applyBorder="1"/>
    <xf numFmtId="43" fontId="14" fillId="0" borderId="0" xfId="0" applyNumberFormat="1" applyFont="1" applyFill="1" applyBorder="1"/>
    <xf numFmtId="0" fontId="21" fillId="0" borderId="0" xfId="0" applyFont="1" applyAlignment="1">
      <alignment horizontal="left"/>
    </xf>
    <xf numFmtId="0" fontId="0" fillId="0" borderId="0" xfId="0" applyFill="1" applyAlignment="1">
      <alignment wrapText="1"/>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0" fillId="0" borderId="11" xfId="0" applyBorder="1" applyAlignment="1">
      <alignment horizontal="center" wrapText="1"/>
    </xf>
    <xf numFmtId="9" fontId="3" fillId="0" borderId="14" xfId="43" applyFont="1" applyBorder="1" applyAlignment="1">
      <alignment horizontal="center"/>
    </xf>
    <xf numFmtId="0" fontId="0" fillId="0" borderId="17" xfId="0" applyBorder="1"/>
    <xf numFmtId="0" fontId="0" fillId="0" borderId="18" xfId="0" applyBorder="1"/>
    <xf numFmtId="0" fontId="3" fillId="0" borderId="18" xfId="0" applyFont="1" applyBorder="1"/>
    <xf numFmtId="0" fontId="0" fillId="0" borderId="18" xfId="0" applyBorder="1" applyAlignment="1">
      <alignment horizontal="center"/>
    </xf>
    <xf numFmtId="0" fontId="0" fillId="0" borderId="15" xfId="0" applyBorder="1" applyAlignment="1">
      <alignment horizontal="center"/>
    </xf>
    <xf numFmtId="0" fontId="3" fillId="0" borderId="15" xfId="0" applyFont="1"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17" xfId="0" applyBorder="1" applyAlignment="1">
      <alignment horizontal="center"/>
    </xf>
    <xf numFmtId="0" fontId="0" fillId="25" borderId="18" xfId="0" applyFill="1" applyBorder="1" applyAlignment="1">
      <alignment horizontal="center"/>
    </xf>
    <xf numFmtId="0" fontId="0" fillId="0" borderId="0" xfId="0" applyFill="1" applyBorder="1" applyAlignment="1">
      <alignment horizontal="center"/>
    </xf>
    <xf numFmtId="0" fontId="14" fillId="0" borderId="0" xfId="0" applyFont="1" applyAlignment="1">
      <alignment horizontal="left"/>
    </xf>
    <xf numFmtId="10" fontId="0" fillId="0" borderId="0" xfId="28" applyNumberFormat="1" applyFont="1" applyFill="1"/>
    <xf numFmtId="43" fontId="23" fillId="0" borderId="0" xfId="0" applyNumberFormat="1" applyFont="1" applyBorder="1" applyAlignment="1">
      <alignment horizontal="center"/>
    </xf>
    <xf numFmtId="7" fontId="0" fillId="0" borderId="0" xfId="0" applyNumberFormat="1"/>
    <xf numFmtId="0" fontId="4" fillId="0" borderId="0" xfId="0" applyFont="1" applyAlignment="1">
      <alignment horizontal="left"/>
    </xf>
    <xf numFmtId="10" fontId="0" fillId="0" borderId="0" xfId="0" applyNumberFormat="1" applyFill="1" applyAlignment="1">
      <alignment horizontal="center"/>
    </xf>
    <xf numFmtId="0" fontId="14" fillId="0" borderId="0" xfId="0" applyFont="1" applyFill="1"/>
    <xf numFmtId="5" fontId="15" fillId="0" borderId="10" xfId="0" applyNumberFormat="1" applyFont="1" applyFill="1" applyBorder="1"/>
    <xf numFmtId="0" fontId="1" fillId="0" borderId="10" xfId="0" applyFont="1" applyFill="1" applyBorder="1"/>
    <xf numFmtId="0" fontId="1" fillId="0" borderId="0" xfId="0" applyFont="1" applyFill="1" applyBorder="1"/>
    <xf numFmtId="5" fontId="0" fillId="0" borderId="10" xfId="0" applyNumberFormat="1" applyBorder="1"/>
    <xf numFmtId="0" fontId="17" fillId="0" borderId="0" xfId="0" applyFont="1" applyAlignment="1">
      <alignment horizontal="center"/>
    </xf>
    <xf numFmtId="167" fontId="0" fillId="0" borderId="10" xfId="0" applyNumberFormat="1" applyBorder="1" applyAlignment="1"/>
    <xf numFmtId="167" fontId="4" fillId="0" borderId="19" xfId="0" applyNumberFormat="1" applyFont="1" applyBorder="1"/>
    <xf numFmtId="5" fontId="4" fillId="0" borderId="19" xfId="0" applyNumberFormat="1" applyFont="1" applyBorder="1"/>
    <xf numFmtId="41" fontId="0" fillId="0" borderId="0" xfId="28" applyNumberFormat="1" applyFont="1" applyFill="1"/>
    <xf numFmtId="42" fontId="0" fillId="0" borderId="0" xfId="0" applyNumberFormat="1"/>
    <xf numFmtId="41" fontId="0" fillId="0" borderId="0" xfId="0" applyNumberFormat="1"/>
    <xf numFmtId="41" fontId="4" fillId="0" borderId="11" xfId="0" applyNumberFormat="1" applyFont="1" applyBorder="1"/>
    <xf numFmtId="41" fontId="4" fillId="0" borderId="14" xfId="0" applyNumberFormat="1" applyFont="1" applyBorder="1"/>
    <xf numFmtId="42" fontId="0" fillId="0" borderId="0" xfId="29" applyNumberFormat="1" applyFont="1" applyAlignment="1">
      <alignment horizontal="center"/>
    </xf>
    <xf numFmtId="41" fontId="0" fillId="0" borderId="0" xfId="0" applyNumberFormat="1" applyFill="1"/>
    <xf numFmtId="0" fontId="21" fillId="0" borderId="0" xfId="0" applyFont="1" applyAlignment="1">
      <alignment horizontal="right"/>
    </xf>
    <xf numFmtId="41" fontId="15" fillId="0" borderId="10" xfId="0" applyNumberFormat="1" applyFont="1" applyBorder="1"/>
    <xf numFmtId="41" fontId="0" fillId="0" borderId="0" xfId="0" applyNumberFormat="1" applyAlignment="1">
      <alignment horizontal="center"/>
    </xf>
    <xf numFmtId="0" fontId="0" fillId="0" borderId="0" xfId="0" applyFill="1" applyAlignment="1">
      <alignment horizontal="center" wrapText="1"/>
    </xf>
    <xf numFmtId="0" fontId="0" fillId="0" borderId="12" xfId="0" applyBorder="1" applyAlignment="1">
      <alignment horizontal="center"/>
    </xf>
    <xf numFmtId="167" fontId="4" fillId="0" borderId="20" xfId="0" applyNumberFormat="1" applyFont="1" applyBorder="1"/>
    <xf numFmtId="41" fontId="0" fillId="0" borderId="10" xfId="0" applyNumberFormat="1" applyBorder="1"/>
    <xf numFmtId="41" fontId="15" fillId="0" borderId="18" xfId="0" applyNumberFormat="1" applyFont="1" applyFill="1" applyBorder="1"/>
    <xf numFmtId="41" fontId="4" fillId="0" borderId="10" xfId="0" applyNumberFormat="1" applyFont="1" applyFill="1" applyBorder="1"/>
    <xf numFmtId="42" fontId="4" fillId="0" borderId="21" xfId="0" applyNumberFormat="1" applyFont="1" applyFill="1" applyBorder="1"/>
    <xf numFmtId="0" fontId="4" fillId="0" borderId="0" xfId="0" applyFont="1" applyFill="1" applyBorder="1" applyAlignment="1">
      <alignment horizontal="left"/>
    </xf>
    <xf numFmtId="0" fontId="23" fillId="0" borderId="22" xfId="0" applyFont="1" applyFill="1" applyBorder="1" applyAlignment="1">
      <alignment horizontal="left"/>
    </xf>
    <xf numFmtId="43" fontId="4" fillId="0" borderId="0" xfId="0" applyNumberFormat="1" applyFont="1" applyFill="1" applyBorder="1" applyAlignment="1">
      <alignment horizontal="left"/>
    </xf>
    <xf numFmtId="43" fontId="23" fillId="0" borderId="0" xfId="0" applyNumberFormat="1" applyFont="1" applyBorder="1" applyAlignment="1">
      <alignment horizontal="left"/>
    </xf>
    <xf numFmtId="0" fontId="4" fillId="0" borderId="0" xfId="0" applyFont="1" applyAlignment="1">
      <alignment horizontal="left" vertical="top"/>
    </xf>
    <xf numFmtId="41" fontId="0" fillId="0" borderId="0" xfId="29" applyNumberFormat="1" applyFont="1" applyAlignment="1">
      <alignment horizontal="center"/>
    </xf>
    <xf numFmtId="9" fontId="0" fillId="0" borderId="0" xfId="43" applyFont="1" applyAlignment="1">
      <alignment horizontal="center"/>
    </xf>
    <xf numFmtId="172" fontId="0" fillId="0" borderId="23" xfId="0" applyNumberFormat="1" applyBorder="1" applyAlignment="1">
      <alignment horizontal="center"/>
    </xf>
    <xf numFmtId="3" fontId="0" fillId="0" borderId="0" xfId="28" applyNumberFormat="1" applyFont="1" applyFill="1"/>
    <xf numFmtId="3" fontId="0" fillId="0" borderId="0" xfId="0" applyNumberFormat="1" applyFill="1" applyBorder="1"/>
    <xf numFmtId="172" fontId="0" fillId="0" borderId="11" xfId="28" applyNumberFormat="1" applyFont="1" applyFill="1" applyBorder="1" applyAlignment="1">
      <alignment horizontal="center"/>
    </xf>
    <xf numFmtId="0" fontId="0" fillId="0" borderId="11" xfId="0" applyFill="1" applyBorder="1" applyAlignment="1">
      <alignment horizontal="center"/>
    </xf>
    <xf numFmtId="0" fontId="0" fillId="0" borderId="14" xfId="0" applyFill="1" applyBorder="1" applyAlignment="1">
      <alignment horizontal="center"/>
    </xf>
    <xf numFmtId="0" fontId="0" fillId="0" borderId="11" xfId="0" applyFill="1" applyBorder="1"/>
    <xf numFmtId="0" fontId="10" fillId="0" borderId="12" xfId="0" applyFont="1" applyBorder="1" applyAlignment="1">
      <alignment horizontal="center"/>
    </xf>
    <xf numFmtId="0" fontId="4" fillId="0" borderId="0" xfId="0" applyFont="1" applyBorder="1"/>
    <xf numFmtId="0" fontId="15" fillId="0" borderId="0" xfId="0" applyFont="1" applyAlignment="1">
      <alignment horizontal="left"/>
    </xf>
    <xf numFmtId="14" fontId="14" fillId="0" borderId="0" xfId="0" applyNumberFormat="1" applyFont="1" applyAlignment="1">
      <alignment horizontal="right"/>
    </xf>
    <xf numFmtId="0" fontId="0" fillId="0" borderId="0" xfId="0" applyBorder="1" applyAlignment="1">
      <alignment horizontal="center" wrapText="1"/>
    </xf>
    <xf numFmtId="42" fontId="0" fillId="0" borderId="24" xfId="28" applyNumberFormat="1" applyFont="1" applyFill="1" applyBorder="1"/>
    <xf numFmtId="42" fontId="0" fillId="0" borderId="0" xfId="0" applyNumberFormat="1" applyBorder="1"/>
    <xf numFmtId="0" fontId="1" fillId="0" borderId="0" xfId="0" applyFont="1" applyFill="1" applyAlignment="1">
      <alignment horizontal="center"/>
    </xf>
    <xf numFmtId="42" fontId="0" fillId="0" borderId="0" xfId="29" applyNumberFormat="1" applyFont="1" applyFill="1" applyAlignment="1">
      <alignment horizontal="center"/>
    </xf>
    <xf numFmtId="41" fontId="0" fillId="0" borderId="24" xfId="28" applyNumberFormat="1" applyFont="1" applyFill="1" applyBorder="1"/>
    <xf numFmtId="0" fontId="15" fillId="0" borderId="10" xfId="0" applyFont="1" applyFill="1" applyBorder="1" applyAlignment="1">
      <alignment horizontal="left"/>
    </xf>
    <xf numFmtId="0" fontId="16" fillId="24" borderId="0" xfId="0" applyFont="1" applyFill="1"/>
    <xf numFmtId="0" fontId="28" fillId="0" borderId="0" xfId="0" applyFont="1"/>
    <xf numFmtId="41" fontId="1" fillId="0" borderId="0" xfId="29" applyNumberFormat="1" applyFont="1" applyAlignment="1">
      <alignment horizontal="center"/>
    </xf>
    <xf numFmtId="41" fontId="1" fillId="0" borderId="0" xfId="28" applyNumberFormat="1" applyFont="1" applyFill="1"/>
    <xf numFmtId="44" fontId="1" fillId="0" borderId="0" xfId="29" applyFont="1"/>
    <xf numFmtId="41" fontId="1" fillId="0" borderId="24" xfId="28" applyNumberFormat="1" applyFont="1" applyFill="1" applyBorder="1"/>
    <xf numFmtId="44" fontId="1" fillId="0" borderId="0" xfId="29" applyFont="1" applyFill="1"/>
    <xf numFmtId="42" fontId="0" fillId="0" borderId="0" xfId="0" applyNumberFormat="1" applyFill="1" applyBorder="1"/>
    <xf numFmtId="41" fontId="0" fillId="0" borderId="0" xfId="0" applyNumberFormat="1" applyFill="1" applyBorder="1"/>
    <xf numFmtId="41" fontId="4" fillId="0" borderId="0" xfId="0" applyNumberFormat="1" applyFont="1" applyBorder="1"/>
    <xf numFmtId="0" fontId="15" fillId="0" borderId="0" xfId="0" applyFont="1" applyFill="1" applyBorder="1"/>
    <xf numFmtId="42" fontId="4" fillId="0" borderId="0" xfId="0" applyNumberFormat="1" applyFont="1" applyFill="1" applyBorder="1"/>
    <xf numFmtId="7" fontId="0" fillId="0" borderId="0" xfId="0" applyNumberFormat="1" applyBorder="1"/>
    <xf numFmtId="44" fontId="0" fillId="0" borderId="0" xfId="29" applyFont="1" applyFill="1" applyBorder="1"/>
    <xf numFmtId="7" fontId="4" fillId="0" borderId="0" xfId="0" applyNumberFormat="1" applyFont="1" applyFill="1" applyBorder="1"/>
    <xf numFmtId="0" fontId="0" fillId="0" borderId="0" xfId="0" applyFill="1" applyBorder="1" applyAlignment="1">
      <alignment horizontal="right"/>
    </xf>
    <xf numFmtId="0" fontId="8" fillId="0" borderId="0" xfId="0" applyFont="1" applyFill="1" applyBorder="1" applyAlignment="1">
      <alignment horizontal="left"/>
    </xf>
    <xf numFmtId="41" fontId="0" fillId="0" borderId="0" xfId="0" applyNumberFormat="1" applyFill="1" applyBorder="1" applyAlignment="1">
      <alignment horizontal="center"/>
    </xf>
    <xf numFmtId="41" fontId="0" fillId="0" borderId="0" xfId="29" applyNumberFormat="1" applyFont="1" applyFill="1" applyBorder="1"/>
    <xf numFmtId="41" fontId="4" fillId="0" borderId="0" xfId="0" applyNumberFormat="1" applyFont="1" applyFill="1" applyBorder="1"/>
    <xf numFmtId="0" fontId="0" fillId="0" borderId="0" xfId="0" applyFill="1" applyBorder="1" applyAlignment="1">
      <alignment horizontal="left"/>
    </xf>
    <xf numFmtId="0" fontId="8" fillId="0" borderId="0" xfId="0" applyFont="1" applyFill="1" applyBorder="1"/>
    <xf numFmtId="0" fontId="8" fillId="0" borderId="0" xfId="0" applyFont="1" applyFill="1"/>
    <xf numFmtId="0" fontId="3" fillId="0" borderId="0" xfId="0" applyFont="1" applyFill="1" applyAlignment="1">
      <alignment horizontal="left"/>
    </xf>
    <xf numFmtId="0" fontId="8" fillId="0" borderId="0" xfId="0" applyFont="1" applyFill="1" applyAlignment="1">
      <alignment horizontal="left"/>
    </xf>
    <xf numFmtId="0" fontId="27" fillId="0" borderId="0" xfId="0" applyFont="1"/>
    <xf numFmtId="0" fontId="3" fillId="26" borderId="15" xfId="0" applyFont="1" applyFill="1" applyBorder="1" applyAlignment="1">
      <alignment horizontal="center" vertical="center" wrapText="1"/>
    </xf>
    <xf numFmtId="0" fontId="3" fillId="26" borderId="15" xfId="0" applyFont="1" applyFill="1" applyBorder="1" applyAlignment="1">
      <alignment horizontal="center" wrapText="1"/>
    </xf>
    <xf numFmtId="41" fontId="0" fillId="0" borderId="10" xfId="29" applyNumberFormat="1" applyFont="1" applyBorder="1" applyAlignment="1">
      <alignment horizontal="center"/>
    </xf>
    <xf numFmtId="42" fontId="0" fillId="0" borderId="10" xfId="29" applyNumberFormat="1" applyFont="1" applyBorder="1" applyAlignment="1">
      <alignment horizontal="center"/>
    </xf>
    <xf numFmtId="9" fontId="0" fillId="0" borderId="0" xfId="0" applyNumberFormat="1" applyFill="1" applyAlignment="1">
      <alignment horizontal="center"/>
    </xf>
    <xf numFmtId="41" fontId="0" fillId="0" borderId="0" xfId="29" applyNumberFormat="1" applyFont="1" applyFill="1"/>
    <xf numFmtId="41" fontId="0" fillId="0" borderId="0" xfId="0" applyNumberFormat="1" applyFill="1" applyAlignment="1">
      <alignment horizontal="center"/>
    </xf>
    <xf numFmtId="0" fontId="0" fillId="0" borderId="0" xfId="0" applyFill="1" applyAlignment="1">
      <alignment horizontal="left"/>
    </xf>
    <xf numFmtId="41" fontId="1" fillId="0" borderId="0" xfId="29" applyNumberFormat="1" applyFont="1" applyFill="1"/>
    <xf numFmtId="41" fontId="0" fillId="0" borderId="0" xfId="28" applyNumberFormat="1" applyFont="1" applyFill="1" applyAlignment="1">
      <alignment horizontal="center"/>
    </xf>
    <xf numFmtId="41" fontId="0" fillId="0" borderId="0" xfId="29" applyNumberFormat="1" applyFont="1" applyFill="1" applyAlignment="1">
      <alignment horizontal="center"/>
    </xf>
    <xf numFmtId="41" fontId="1" fillId="0" borderId="0" xfId="28" applyNumberFormat="1" applyFont="1" applyFill="1" applyAlignment="1">
      <alignment horizontal="center"/>
    </xf>
    <xf numFmtId="41" fontId="1" fillId="0" borderId="0" xfId="29" applyNumberFormat="1" applyFont="1" applyFill="1" applyAlignment="1">
      <alignment horizontal="center"/>
    </xf>
    <xf numFmtId="0" fontId="4" fillId="0" borderId="25" xfId="0" applyFont="1" applyBorder="1" applyAlignment="1">
      <alignment horizontal="center" wrapText="1"/>
    </xf>
    <xf numFmtId="0" fontId="19" fillId="0" borderId="0" xfId="0" applyFont="1" applyAlignment="1">
      <alignment horizontal="left"/>
    </xf>
    <xf numFmtId="0" fontId="15" fillId="0" borderId="0" xfId="0" applyFont="1" applyFill="1"/>
    <xf numFmtId="0" fontId="0" fillId="0" borderId="0" xfId="0" applyAlignment="1">
      <alignment horizontal="left"/>
    </xf>
    <xf numFmtId="0" fontId="0" fillId="0" borderId="0" xfId="0" applyFill="1" applyAlignment="1">
      <alignment horizontal="left" wrapText="1"/>
    </xf>
    <xf numFmtId="0" fontId="4" fillId="0" borderId="0" xfId="0" applyFont="1" applyFill="1" applyBorder="1" applyAlignment="1"/>
    <xf numFmtId="0" fontId="0" fillId="0" borderId="0" xfId="0" applyFill="1" applyAlignment="1">
      <alignment horizontal="right"/>
    </xf>
    <xf numFmtId="0" fontId="11" fillId="0" borderId="0" xfId="0" applyFont="1" applyFill="1" applyAlignment="1">
      <alignment horizontal="right"/>
    </xf>
    <xf numFmtId="0" fontId="0" fillId="26" borderId="26" xfId="0" applyFill="1" applyBorder="1" applyAlignment="1">
      <alignment horizontal="center"/>
    </xf>
    <xf numFmtId="0" fontId="4" fillId="26" borderId="16" xfId="0" applyFont="1" applyFill="1" applyBorder="1" applyAlignment="1">
      <alignment horizontal="left"/>
    </xf>
    <xf numFmtId="0" fontId="0" fillId="26" borderId="17" xfId="0" applyFill="1" applyBorder="1"/>
    <xf numFmtId="164" fontId="15" fillId="0" borderId="12" xfId="0" applyNumberFormat="1" applyFont="1" applyBorder="1"/>
    <xf numFmtId="0" fontId="23" fillId="0" borderId="12" xfId="0" applyFont="1" applyBorder="1" applyAlignment="1">
      <alignment horizontal="center"/>
    </xf>
    <xf numFmtId="167" fontId="23" fillId="0" borderId="10" xfId="0" applyNumberFormat="1" applyFont="1" applyBorder="1" applyAlignment="1">
      <alignment horizontal="right"/>
    </xf>
    <xf numFmtId="167" fontId="0" fillId="0" borderId="10" xfId="0" applyNumberFormat="1" applyBorder="1" applyAlignment="1">
      <alignment horizontal="center"/>
    </xf>
    <xf numFmtId="0" fontId="23" fillId="0" borderId="10" xfId="0" applyFont="1" applyBorder="1" applyAlignment="1">
      <alignment horizontal="left"/>
    </xf>
    <xf numFmtId="5" fontId="0" fillId="0" borderId="10" xfId="0" applyNumberFormat="1" applyBorder="1" applyAlignment="1">
      <alignment horizontal="center"/>
    </xf>
    <xf numFmtId="0" fontId="4" fillId="26" borderId="15" xfId="0" applyFont="1" applyFill="1" applyBorder="1" applyAlignment="1">
      <alignment horizontal="left" wrapText="1"/>
    </xf>
    <xf numFmtId="43" fontId="23" fillId="0" borderId="0" xfId="0" applyNumberFormat="1" applyFont="1" applyAlignment="1">
      <alignment horizontal="center"/>
    </xf>
    <xf numFmtId="0" fontId="0" fillId="26" borderId="10" xfId="0" applyFill="1" applyBorder="1" applyAlignment="1">
      <alignment horizontal="center" wrapText="1"/>
    </xf>
    <xf numFmtId="0" fontId="4" fillId="26" borderId="10" xfId="0" applyFont="1" applyFill="1" applyBorder="1" applyAlignment="1">
      <alignment horizontal="left"/>
    </xf>
    <xf numFmtId="0" fontId="0" fillId="0" borderId="0" xfId="0" applyBorder="1" applyAlignment="1">
      <alignment horizontal="left"/>
    </xf>
    <xf numFmtId="0" fontId="4" fillId="0" borderId="0" xfId="0" applyFont="1" applyFill="1" applyBorder="1" applyAlignment="1">
      <alignment horizontal="center" shrinkToFit="1"/>
    </xf>
    <xf numFmtId="0" fontId="15" fillId="0" borderId="27" xfId="0" applyFont="1" applyFill="1" applyBorder="1" applyAlignment="1">
      <alignment horizontal="center" shrinkToFit="1"/>
    </xf>
    <xf numFmtId="0" fontId="11" fillId="0" borderId="0" xfId="0" applyFont="1" applyAlignment="1">
      <alignment wrapText="1"/>
    </xf>
    <xf numFmtId="0" fontId="11" fillId="0" borderId="0" xfId="0" applyFont="1" applyBorder="1" applyAlignment="1">
      <alignment horizontal="left" wrapText="1"/>
    </xf>
    <xf numFmtId="0" fontId="11" fillId="0" borderId="0" xfId="0" applyFont="1" applyFill="1" applyAlignment="1"/>
    <xf numFmtId="0" fontId="5" fillId="0" borderId="0" xfId="0" applyFont="1" applyAlignment="1">
      <alignment horizontal="center"/>
    </xf>
    <xf numFmtId="0" fontId="26" fillId="0" borderId="0" xfId="0" applyFont="1" applyAlignment="1"/>
    <xf numFmtId="10" fontId="4" fillId="0" borderId="0" xfId="0" applyNumberFormat="1" applyFont="1"/>
    <xf numFmtId="0" fontId="0" fillId="26" borderId="10" xfId="0" applyFill="1" applyBorder="1" applyAlignment="1">
      <alignment horizontal="center"/>
    </xf>
    <xf numFmtId="0" fontId="0" fillId="0" borderId="28" xfId="0" applyBorder="1"/>
    <xf numFmtId="5" fontId="14" fillId="0" borderId="29" xfId="0" applyNumberFormat="1" applyFont="1" applyFill="1" applyBorder="1"/>
    <xf numFmtId="0" fontId="28" fillId="0" borderId="30" xfId="0" applyFont="1" applyFill="1" applyBorder="1" applyAlignment="1">
      <alignment horizontal="center"/>
    </xf>
    <xf numFmtId="0" fontId="28" fillId="0" borderId="30" xfId="0" applyFont="1" applyFill="1" applyBorder="1" applyAlignment="1">
      <alignment horizontal="center" wrapText="1"/>
    </xf>
    <xf numFmtId="10" fontId="4" fillId="0" borderId="0" xfId="0" applyNumberFormat="1" applyFont="1" applyFill="1"/>
    <xf numFmtId="5" fontId="14" fillId="0" borderId="29" xfId="0" applyNumberFormat="1" applyFont="1" applyBorder="1" applyAlignment="1"/>
    <xf numFmtId="43" fontId="26" fillId="0" borderId="0" xfId="0" applyNumberFormat="1" applyFont="1" applyFill="1" applyBorder="1"/>
    <xf numFmtId="0" fontId="15" fillId="0" borderId="0" xfId="0" applyFont="1" applyAlignment="1">
      <alignment horizontal="center"/>
    </xf>
    <xf numFmtId="43" fontId="15" fillId="0" borderId="0" xfId="0" applyNumberFormat="1" applyFont="1" applyFill="1" applyBorder="1"/>
    <xf numFmtId="41" fontId="3" fillId="0" borderId="0" xfId="0" applyNumberFormat="1" applyFont="1"/>
    <xf numFmtId="41" fontId="30" fillId="0" borderId="22" xfId="0" applyNumberFormat="1" applyFont="1" applyBorder="1"/>
    <xf numFmtId="0" fontId="4" fillId="0" borderId="27" xfId="0" applyFont="1" applyBorder="1" applyAlignment="1">
      <alignment horizontal="center" wrapText="1"/>
    </xf>
    <xf numFmtId="43" fontId="0" fillId="0" borderId="0" xfId="28" applyFont="1" applyFill="1"/>
    <xf numFmtId="0" fontId="10" fillId="0" borderId="0" xfId="0" applyFont="1" applyFill="1"/>
    <xf numFmtId="41" fontId="0" fillId="0" borderId="10" xfId="0" applyNumberFormat="1" applyBorder="1" applyAlignment="1">
      <alignment horizontal="center"/>
    </xf>
    <xf numFmtId="41" fontId="0" fillId="0" borderId="31" xfId="0" applyNumberFormat="1" applyBorder="1" applyAlignment="1">
      <alignment horizontal="center"/>
    </xf>
    <xf numFmtId="41" fontId="30" fillId="0" borderId="0" xfId="0" applyNumberFormat="1" applyFont="1" applyBorder="1"/>
    <xf numFmtId="0" fontId="15" fillId="0" borderId="27" xfId="0" applyFont="1" applyBorder="1" applyAlignment="1">
      <alignment horizontal="left"/>
    </xf>
    <xf numFmtId="173" fontId="0" fillId="0" borderId="11" xfId="28" applyNumberFormat="1" applyFont="1" applyFill="1" applyBorder="1" applyAlignment="1">
      <alignment horizontal="center"/>
    </xf>
    <xf numFmtId="172" fontId="0" fillId="0" borderId="11" xfId="28" applyNumberFormat="1" applyFont="1" applyFill="1" applyBorder="1" applyAlignment="1"/>
    <xf numFmtId="173" fontId="0" fillId="0" borderId="10" xfId="28" applyNumberFormat="1" applyFont="1" applyFill="1" applyBorder="1" applyAlignment="1">
      <alignment horizontal="center"/>
    </xf>
    <xf numFmtId="172" fontId="0" fillId="0" borderId="10" xfId="28" applyNumberFormat="1" applyFont="1" applyFill="1" applyBorder="1" applyAlignment="1">
      <alignment horizontal="center"/>
    </xf>
    <xf numFmtId="172" fontId="0" fillId="0" borderId="10" xfId="28" applyNumberFormat="1" applyFont="1" applyFill="1" applyBorder="1" applyAlignment="1"/>
    <xf numFmtId="172" fontId="4" fillId="0" borderId="25" xfId="0" applyNumberFormat="1" applyFont="1" applyBorder="1"/>
    <xf numFmtId="172" fontId="0" fillId="0" borderId="32" xfId="0" applyNumberFormat="1" applyFill="1" applyBorder="1" applyAlignment="1">
      <alignment horizontal="center"/>
    </xf>
    <xf numFmtId="172" fontId="4" fillId="0" borderId="25" xfId="0" applyNumberFormat="1" applyFont="1" applyFill="1" applyBorder="1" applyAlignment="1">
      <alignment horizontal="center"/>
    </xf>
    <xf numFmtId="0" fontId="0" fillId="0" borderId="33" xfId="0" applyBorder="1" applyAlignment="1">
      <alignment horizontal="center"/>
    </xf>
    <xf numFmtId="173" fontId="4" fillId="0" borderId="10" xfId="28" applyNumberFormat="1" applyFont="1" applyBorder="1" applyAlignment="1">
      <alignment horizontal="center"/>
    </xf>
    <xf numFmtId="173" fontId="4" fillId="0" borderId="32" xfId="28" applyNumberFormat="1" applyFont="1" applyBorder="1" applyAlignment="1">
      <alignment horizontal="center"/>
    </xf>
    <xf numFmtId="0" fontId="4" fillId="0" borderId="10" xfId="0" applyFont="1" applyBorder="1"/>
    <xf numFmtId="0" fontId="7" fillId="0" borderId="10" xfId="0" applyFont="1" applyFill="1" applyBorder="1"/>
    <xf numFmtId="0" fontId="0" fillId="0" borderId="10" xfId="0" applyFill="1" applyBorder="1" applyAlignment="1">
      <alignment horizontal="center"/>
    </xf>
    <xf numFmtId="10" fontId="0" fillId="0" borderId="10" xfId="0" applyNumberFormat="1" applyBorder="1"/>
    <xf numFmtId="42" fontId="0" fillId="0" borderId="10" xfId="28" applyNumberFormat="1" applyFont="1" applyFill="1" applyBorder="1"/>
    <xf numFmtId="42" fontId="4" fillId="0" borderId="10" xfId="0" applyNumberFormat="1" applyFont="1" applyBorder="1"/>
    <xf numFmtId="41" fontId="0" fillId="0" borderId="10" xfId="28" applyNumberFormat="1" applyFont="1" applyFill="1" applyBorder="1"/>
    <xf numFmtId="41" fontId="4" fillId="0" borderId="10" xfId="0" applyNumberFormat="1" applyFont="1" applyBorder="1"/>
    <xf numFmtId="41" fontId="1" fillId="0" borderId="10" xfId="29" applyNumberFormat="1" applyFont="1" applyBorder="1" applyAlignment="1">
      <alignment horizontal="center"/>
    </xf>
    <xf numFmtId="41" fontId="1" fillId="0" borderId="10" xfId="28" applyNumberFormat="1" applyFont="1" applyFill="1" applyBorder="1"/>
    <xf numFmtId="0" fontId="29" fillId="0" borderId="34" xfId="0" applyFont="1" applyFill="1" applyBorder="1"/>
    <xf numFmtId="0" fontId="3" fillId="0" borderId="24" xfId="0" applyFont="1" applyFill="1" applyBorder="1"/>
    <xf numFmtId="42" fontId="0" fillId="0" borderId="24" xfId="28" applyNumberFormat="1" applyFont="1" applyFill="1" applyBorder="1" applyAlignment="1">
      <alignment horizontal="center"/>
    </xf>
    <xf numFmtId="9" fontId="0" fillId="0" borderId="24" xfId="0" applyNumberFormat="1" applyFill="1" applyBorder="1" applyAlignment="1">
      <alignment horizontal="center"/>
    </xf>
    <xf numFmtId="42" fontId="0" fillId="0" borderId="24" xfId="29" applyNumberFormat="1" applyFont="1" applyFill="1" applyBorder="1" applyAlignment="1">
      <alignment horizontal="center"/>
    </xf>
    <xf numFmtId="0" fontId="1" fillId="0" borderId="24" xfId="0" applyFont="1" applyFill="1" applyBorder="1" applyAlignment="1">
      <alignment horizontal="center"/>
    </xf>
    <xf numFmtId="42" fontId="0" fillId="0" borderId="24" xfId="0" applyNumberFormat="1" applyFill="1" applyBorder="1"/>
    <xf numFmtId="7" fontId="4" fillId="0" borderId="35" xfId="0" applyNumberFormat="1" applyFont="1" applyFill="1" applyBorder="1"/>
    <xf numFmtId="41" fontId="0" fillId="0" borderId="24" xfId="29" applyNumberFormat="1" applyFont="1" applyFill="1" applyBorder="1" applyAlignment="1">
      <alignment horizontal="center"/>
    </xf>
    <xf numFmtId="41" fontId="0" fillId="0" borderId="24" xfId="28" applyNumberFormat="1" applyFont="1" applyFill="1" applyBorder="1" applyAlignment="1">
      <alignment horizontal="center"/>
    </xf>
    <xf numFmtId="41" fontId="0" fillId="0" borderId="24" xfId="0" applyNumberFormat="1" applyFill="1" applyBorder="1"/>
    <xf numFmtId="41" fontId="4" fillId="0" borderId="35" xfId="0" applyNumberFormat="1" applyFont="1" applyFill="1" applyBorder="1"/>
    <xf numFmtId="0" fontId="0" fillId="0" borderId="24" xfId="0" applyFill="1" applyBorder="1" applyAlignment="1">
      <alignment horizontal="center"/>
    </xf>
    <xf numFmtId="41" fontId="1" fillId="0" borderId="24" xfId="28" applyNumberFormat="1" applyFont="1" applyFill="1" applyBorder="1" applyAlignment="1">
      <alignment horizontal="center"/>
    </xf>
    <xf numFmtId="41" fontId="1" fillId="0" borderId="24" xfId="29" applyNumberFormat="1" applyFont="1" applyFill="1" applyBorder="1" applyAlignment="1">
      <alignment horizontal="center"/>
    </xf>
    <xf numFmtId="42" fontId="1" fillId="0" borderId="31" xfId="28" applyNumberFormat="1" applyFont="1" applyFill="1" applyBorder="1"/>
    <xf numFmtId="41" fontId="4" fillId="0" borderId="36" xfId="0" applyNumberFormat="1" applyFont="1" applyFill="1" applyBorder="1"/>
    <xf numFmtId="42" fontId="0" fillId="0" borderId="31" xfId="28" applyNumberFormat="1" applyFont="1" applyFill="1" applyBorder="1"/>
    <xf numFmtId="42" fontId="4" fillId="0" borderId="31" xfId="0" applyNumberFormat="1" applyFont="1" applyBorder="1"/>
    <xf numFmtId="42" fontId="0" fillId="0" borderId="19" xfId="0" applyNumberFormat="1" applyFill="1" applyBorder="1"/>
    <xf numFmtId="42" fontId="4" fillId="0" borderId="19" xfId="0" applyNumberFormat="1" applyFont="1" applyFill="1" applyBorder="1"/>
    <xf numFmtId="42" fontId="0" fillId="0" borderId="19" xfId="0" applyNumberFormat="1" applyBorder="1"/>
    <xf numFmtId="42" fontId="4" fillId="0" borderId="19" xfId="0" applyNumberFormat="1" applyFont="1" applyBorder="1"/>
    <xf numFmtId="173" fontId="0" fillId="25" borderId="10" xfId="28" applyNumberFormat="1" applyFont="1" applyFill="1" applyBorder="1" applyAlignment="1">
      <alignment horizontal="center"/>
    </xf>
    <xf numFmtId="0" fontId="0" fillId="26" borderId="26" xfId="0" applyFill="1" applyBorder="1" applyAlignment="1">
      <alignment horizontal="center" wrapText="1"/>
    </xf>
    <xf numFmtId="165" fontId="0" fillId="0" borderId="0" xfId="28" applyNumberFormat="1" applyFont="1" applyFill="1" applyBorder="1"/>
    <xf numFmtId="3" fontId="0" fillId="0" borderId="0" xfId="28" applyNumberFormat="1" applyFont="1" applyFill="1" applyBorder="1"/>
    <xf numFmtId="10" fontId="0" fillId="0" borderId="0" xfId="28" applyNumberFormat="1" applyFont="1" applyFill="1" applyBorder="1"/>
    <xf numFmtId="10" fontId="0" fillId="0" borderId="10" xfId="0" applyNumberFormat="1" applyFill="1" applyBorder="1"/>
    <xf numFmtId="0" fontId="4" fillId="0" borderId="23" xfId="0" applyFont="1" applyFill="1" applyBorder="1" applyAlignment="1">
      <alignment horizontal="center"/>
    </xf>
    <xf numFmtId="0" fontId="4" fillId="0" borderId="16" xfId="0" applyFont="1" applyFill="1" applyBorder="1" applyAlignment="1">
      <alignment horizontal="center"/>
    </xf>
    <xf numFmtId="0" fontId="4" fillId="0" borderId="12" xfId="0" applyFont="1" applyBorder="1"/>
    <xf numFmtId="0" fontId="15" fillId="0" borderId="0" xfId="0" applyFont="1" applyFill="1" applyBorder="1" applyAlignment="1">
      <alignment horizontal="left" wrapText="1"/>
    </xf>
    <xf numFmtId="0" fontId="15" fillId="0" borderId="0" xfId="0" applyFont="1" applyFill="1" applyBorder="1" applyAlignment="1">
      <alignment horizontal="left"/>
    </xf>
    <xf numFmtId="14" fontId="4" fillId="0" borderId="0" xfId="0" applyNumberFormat="1" applyFont="1" applyFill="1" applyAlignment="1">
      <alignment horizontal="center"/>
    </xf>
    <xf numFmtId="1" fontId="4" fillId="0" borderId="0" xfId="0" applyNumberFormat="1" applyFont="1" applyFill="1" applyAlignment="1">
      <alignment horizontal="center"/>
    </xf>
    <xf numFmtId="39" fontId="4" fillId="0" borderId="0" xfId="0" applyNumberFormat="1" applyFont="1" applyFill="1" applyAlignment="1">
      <alignment horizontal="center"/>
    </xf>
    <xf numFmtId="0" fontId="14" fillId="24" borderId="0" xfId="0" applyFont="1" applyFill="1"/>
    <xf numFmtId="0" fontId="4" fillId="0" borderId="10" xfId="0" applyFont="1" applyFill="1" applyBorder="1" applyAlignment="1">
      <alignment horizontal="center" wrapText="1"/>
    </xf>
    <xf numFmtId="0" fontId="0" fillId="0" borderId="26" xfId="0" applyBorder="1"/>
    <xf numFmtId="0" fontId="0" fillId="0" borderId="18" xfId="0" applyFill="1" applyBorder="1"/>
    <xf numFmtId="5" fontId="15" fillId="0" borderId="10" xfId="28" applyNumberFormat="1" applyFont="1" applyFill="1" applyBorder="1"/>
    <xf numFmtId="41" fontId="15" fillId="0" borderId="10" xfId="28" applyNumberFormat="1" applyFont="1" applyFill="1" applyBorder="1"/>
    <xf numFmtId="41" fontId="15" fillId="0" borderId="11" xfId="0" applyNumberFormat="1" applyFont="1" applyFill="1" applyBorder="1"/>
    <xf numFmtId="41" fontId="4" fillId="0" borderId="23" xfId="0" applyNumberFormat="1" applyFont="1" applyFill="1" applyBorder="1"/>
    <xf numFmtId="5" fontId="4" fillId="0" borderId="10" xfId="0" applyNumberFormat="1" applyFont="1" applyFill="1" applyBorder="1"/>
    <xf numFmtId="5" fontId="0" fillId="0" borderId="10" xfId="0" applyNumberFormat="1" applyFill="1" applyBorder="1"/>
    <xf numFmtId="0" fontId="15" fillId="0" borderId="10" xfId="0" applyFont="1" applyFill="1" applyBorder="1"/>
    <xf numFmtId="41" fontId="15" fillId="0" borderId="11" xfId="28" applyNumberFormat="1" applyFont="1" applyFill="1" applyBorder="1"/>
    <xf numFmtId="42" fontId="4" fillId="0" borderId="37" xfId="0" applyNumberFormat="1" applyFont="1" applyFill="1" applyBorder="1"/>
    <xf numFmtId="0" fontId="4" fillId="25" borderId="0" xfId="0" applyFont="1" applyFill="1"/>
    <xf numFmtId="172" fontId="4" fillId="0" borderId="38" xfId="0" applyNumberFormat="1" applyFont="1" applyFill="1" applyBorder="1"/>
    <xf numFmtId="42" fontId="4" fillId="0" borderId="0" xfId="0" applyNumberFormat="1" applyFont="1" applyBorder="1"/>
    <xf numFmtId="0" fontId="15" fillId="0" borderId="0" xfId="0" applyFont="1" applyBorder="1" applyAlignment="1">
      <alignment horizontal="left"/>
    </xf>
    <xf numFmtId="172" fontId="4" fillId="0" borderId="0" xfId="0" applyNumberFormat="1" applyFont="1" applyBorder="1"/>
    <xf numFmtId="43" fontId="4" fillId="0" borderId="0" xfId="28" applyFont="1" applyFill="1" applyBorder="1"/>
    <xf numFmtId="0" fontId="0" fillId="0" borderId="19" xfId="0" applyBorder="1"/>
    <xf numFmtId="0" fontId="4" fillId="0" borderId="10" xfId="0" applyFont="1" applyBorder="1" applyAlignment="1" applyProtection="1">
      <alignment horizontal="center"/>
    </xf>
    <xf numFmtId="0" fontId="15" fillId="24" borderId="10" xfId="0" applyFont="1" applyFill="1" applyBorder="1" applyAlignment="1" applyProtection="1">
      <alignment horizontal="center" shrinkToFit="1"/>
      <protection locked="0"/>
    </xf>
    <xf numFmtId="14" fontId="0" fillId="24" borderId="10" xfId="0" applyNumberFormat="1" applyFill="1" applyBorder="1" applyAlignment="1" applyProtection="1">
      <alignment horizontal="center" wrapText="1"/>
      <protection locked="0"/>
    </xf>
    <xf numFmtId="1" fontId="0" fillId="24" borderId="10" xfId="0" applyNumberFormat="1" applyFill="1" applyBorder="1" applyAlignment="1" applyProtection="1">
      <alignment horizontal="center" wrapText="1"/>
      <protection locked="0"/>
    </xf>
    <xf numFmtId="10" fontId="0" fillId="24" borderId="10" xfId="0" applyNumberFormat="1" applyFill="1" applyBorder="1" applyAlignment="1" applyProtection="1">
      <alignment horizontal="center" wrapText="1"/>
      <protection locked="0"/>
    </xf>
    <xf numFmtId="41" fontId="0" fillId="24" borderId="10" xfId="28" applyNumberFormat="1" applyFont="1" applyFill="1" applyBorder="1" applyProtection="1">
      <protection locked="0"/>
    </xf>
    <xf numFmtId="3" fontId="0" fillId="24" borderId="10" xfId="28" applyNumberFormat="1" applyFont="1" applyFill="1" applyBorder="1" applyProtection="1">
      <protection locked="0"/>
    </xf>
    <xf numFmtId="173" fontId="0" fillId="24" borderId="10" xfId="28" applyNumberFormat="1" applyFont="1" applyFill="1" applyBorder="1" applyAlignment="1" applyProtection="1">
      <alignment horizontal="center"/>
      <protection locked="0"/>
    </xf>
    <xf numFmtId="173" fontId="0" fillId="24" borderId="11" xfId="28" applyNumberFormat="1" applyFont="1" applyFill="1" applyBorder="1" applyAlignment="1" applyProtection="1">
      <alignment horizontal="center"/>
      <protection locked="0"/>
    </xf>
    <xf numFmtId="0" fontId="7" fillId="0" borderId="0" xfId="0" applyFont="1" applyFill="1" applyProtection="1">
      <protection locked="0"/>
    </xf>
    <xf numFmtId="0" fontId="0" fillId="0" borderId="18" xfId="0" applyFill="1" applyBorder="1" applyAlignment="1" applyProtection="1">
      <alignment horizontal="center"/>
      <protection locked="0"/>
    </xf>
    <xf numFmtId="42" fontId="0" fillId="24" borderId="31" xfId="28" applyNumberFormat="1" applyFont="1" applyFill="1" applyBorder="1" applyAlignment="1" applyProtection="1">
      <alignment horizontal="center"/>
      <protection locked="0"/>
    </xf>
    <xf numFmtId="42" fontId="0" fillId="24" borderId="39" xfId="28" applyNumberFormat="1" applyFont="1" applyFill="1" applyBorder="1" applyAlignment="1" applyProtection="1">
      <alignment horizontal="center"/>
      <protection locked="0"/>
    </xf>
    <xf numFmtId="42" fontId="0" fillId="24" borderId="10" xfId="28" applyNumberFormat="1" applyFont="1" applyFill="1" applyBorder="1" applyAlignment="1" applyProtection="1">
      <alignment horizontal="center"/>
      <protection locked="0"/>
    </xf>
    <xf numFmtId="41" fontId="0" fillId="24" borderId="10" xfId="28" applyNumberFormat="1" applyFont="1" applyFill="1" applyBorder="1" applyAlignment="1" applyProtection="1">
      <alignment horizontal="center"/>
      <protection locked="0"/>
    </xf>
    <xf numFmtId="41" fontId="0" fillId="24" borderId="10" xfId="0" applyNumberFormat="1" applyFill="1" applyBorder="1" applyProtection="1">
      <protection locked="0"/>
    </xf>
    <xf numFmtId="42" fontId="1" fillId="24" borderId="31" xfId="28" applyNumberFormat="1" applyFont="1" applyFill="1" applyBorder="1" applyAlignment="1" applyProtection="1">
      <alignment horizontal="center"/>
      <protection locked="0"/>
    </xf>
    <xf numFmtId="42" fontId="1" fillId="24" borderId="39" xfId="28" applyNumberFormat="1" applyFont="1" applyFill="1" applyBorder="1" applyAlignment="1" applyProtection="1">
      <alignment horizontal="center"/>
      <protection locked="0"/>
    </xf>
    <xf numFmtId="41" fontId="1" fillId="24" borderId="10" xfId="28" applyNumberFormat="1" applyFont="1" applyFill="1" applyBorder="1" applyAlignment="1" applyProtection="1">
      <alignment horizontal="center"/>
      <protection locked="0"/>
    </xf>
    <xf numFmtId="41" fontId="1" fillId="24" borderId="10" xfId="28" applyNumberFormat="1" applyFont="1" applyFill="1" applyBorder="1" applyProtection="1">
      <protection locked="0"/>
    </xf>
    <xf numFmtId="41" fontId="1" fillId="24" borderId="10" xfId="29" applyNumberFormat="1" applyFont="1" applyFill="1" applyBorder="1" applyAlignment="1" applyProtection="1">
      <alignment horizontal="center"/>
      <protection locked="0"/>
    </xf>
    <xf numFmtId="0" fontId="1" fillId="24" borderId="10" xfId="0" applyFont="1" applyFill="1" applyBorder="1" applyAlignment="1" applyProtection="1">
      <alignment horizontal="center"/>
      <protection locked="0"/>
    </xf>
    <xf numFmtId="42" fontId="0" fillId="24" borderId="10" xfId="29" applyNumberFormat="1" applyFont="1" applyFill="1" applyBorder="1" applyAlignment="1" applyProtection="1">
      <alignment horizontal="center"/>
      <protection locked="0"/>
    </xf>
    <xf numFmtId="41" fontId="0" fillId="24" borderId="10" xfId="29" applyNumberFormat="1" applyFont="1" applyFill="1" applyBorder="1" applyAlignment="1" applyProtection="1">
      <alignment horizontal="center"/>
      <protection locked="0"/>
    </xf>
    <xf numFmtId="0" fontId="0" fillId="24" borderId="10" xfId="0" applyFill="1" applyBorder="1" applyAlignment="1" applyProtection="1">
      <alignment horizontal="center"/>
      <protection locked="0"/>
    </xf>
    <xf numFmtId="9" fontId="0" fillId="24" borderId="10" xfId="0" applyNumberFormat="1" applyFill="1" applyBorder="1" applyAlignment="1" applyProtection="1">
      <alignment horizontal="center"/>
      <protection locked="0"/>
    </xf>
    <xf numFmtId="42" fontId="4" fillId="0" borderId="40" xfId="0" applyNumberFormat="1" applyFont="1" applyFill="1" applyBorder="1"/>
    <xf numFmtId="42" fontId="0" fillId="24" borderId="31" xfId="0" applyNumberFormat="1" applyFill="1" applyBorder="1" applyProtection="1">
      <protection locked="0"/>
    </xf>
    <xf numFmtId="0" fontId="0" fillId="24" borderId="33" xfId="0" applyFill="1" applyBorder="1" applyAlignment="1" applyProtection="1">
      <alignment horizontal="left"/>
      <protection locked="0"/>
    </xf>
    <xf numFmtId="0" fontId="0" fillId="24" borderId="41" xfId="0" applyFill="1" applyBorder="1" applyAlignment="1" applyProtection="1">
      <alignment horizontal="left"/>
      <protection locked="0"/>
    </xf>
    <xf numFmtId="41" fontId="0" fillId="24" borderId="31" xfId="0" applyNumberFormat="1" applyFill="1" applyBorder="1" applyProtection="1">
      <protection locked="0"/>
    </xf>
    <xf numFmtId="9" fontId="0" fillId="24" borderId="31" xfId="0" applyNumberFormat="1" applyFill="1" applyBorder="1" applyAlignment="1" applyProtection="1">
      <alignment horizontal="center"/>
      <protection locked="0"/>
    </xf>
    <xf numFmtId="41" fontId="0" fillId="24" borderId="10" xfId="29" applyNumberFormat="1" applyFont="1" applyFill="1" applyBorder="1" applyProtection="1">
      <protection locked="0"/>
    </xf>
    <xf numFmtId="0" fontId="1" fillId="24" borderId="31" xfId="0" applyFont="1" applyFill="1" applyBorder="1" applyAlignment="1" applyProtection="1">
      <alignment horizontal="center"/>
      <protection locked="0"/>
    </xf>
    <xf numFmtId="41" fontId="0" fillId="24" borderId="31" xfId="29" applyNumberFormat="1" applyFont="1" applyFill="1" applyBorder="1" applyProtection="1">
      <protection locked="0"/>
    </xf>
    <xf numFmtId="0" fontId="0" fillId="0" borderId="42" xfId="0" applyBorder="1" applyAlignment="1">
      <alignment horizontal="center"/>
    </xf>
    <xf numFmtId="7" fontId="0" fillId="0" borderId="12" xfId="0" applyNumberFormat="1" applyBorder="1"/>
    <xf numFmtId="41" fontId="4" fillId="0" borderId="40" xfId="0" applyNumberFormat="1" applyFont="1" applyBorder="1"/>
    <xf numFmtId="0" fontId="11" fillId="0" borderId="43" xfId="0" applyFont="1" applyFill="1" applyBorder="1" applyAlignment="1">
      <alignment horizontal="left"/>
    </xf>
    <xf numFmtId="0" fontId="0" fillId="0" borderId="44" xfId="0" applyFill="1" applyBorder="1" applyAlignment="1">
      <alignment horizontal="left"/>
    </xf>
    <xf numFmtId="0" fontId="0" fillId="0" borderId="45" xfId="0" applyFill="1" applyBorder="1"/>
    <xf numFmtId="41" fontId="0" fillId="0" borderId="45" xfId="0" applyNumberFormat="1" applyFill="1" applyBorder="1"/>
    <xf numFmtId="9" fontId="0" fillId="0" borderId="45" xfId="0" applyNumberFormat="1" applyFill="1" applyBorder="1" applyAlignment="1">
      <alignment horizontal="center"/>
    </xf>
    <xf numFmtId="41" fontId="0" fillId="0" borderId="45" xfId="0" applyNumberFormat="1" applyFill="1" applyBorder="1" applyAlignment="1">
      <alignment horizontal="center"/>
    </xf>
    <xf numFmtId="0" fontId="1" fillId="0" borderId="45" xfId="0" applyFont="1" applyFill="1" applyBorder="1" applyAlignment="1">
      <alignment horizontal="center"/>
    </xf>
    <xf numFmtId="41" fontId="0" fillId="0" borderId="45" xfId="29" applyNumberFormat="1" applyFont="1" applyFill="1" applyBorder="1"/>
    <xf numFmtId="0" fontId="3" fillId="0" borderId="24" xfId="0" applyFont="1" applyFill="1" applyBorder="1" applyAlignment="1">
      <alignment horizontal="left"/>
    </xf>
    <xf numFmtId="41" fontId="0" fillId="0" borderId="24" xfId="0" applyNumberFormat="1" applyFill="1" applyBorder="1" applyAlignment="1">
      <alignment horizontal="center"/>
    </xf>
    <xf numFmtId="41" fontId="0" fillId="0" borderId="24" xfId="29" applyNumberFormat="1" applyFont="1" applyFill="1" applyBorder="1"/>
    <xf numFmtId="0" fontId="11" fillId="0" borderId="34" xfId="0" applyFont="1" applyFill="1" applyBorder="1" applyAlignment="1">
      <alignment horizontal="left"/>
    </xf>
    <xf numFmtId="0" fontId="0" fillId="0" borderId="11" xfId="0" applyBorder="1" applyAlignment="1">
      <alignment horizontal="left"/>
    </xf>
    <xf numFmtId="7" fontId="4" fillId="0" borderId="0" xfId="0" applyNumberFormat="1" applyFont="1" applyBorder="1"/>
    <xf numFmtId="41" fontId="1" fillId="0" borderId="24" xfId="29" applyNumberFormat="1" applyFont="1" applyFill="1" applyBorder="1"/>
    <xf numFmtId="0" fontId="29" fillId="0" borderId="34" xfId="0" applyFont="1" applyFill="1" applyBorder="1" applyAlignment="1">
      <alignment horizontal="left"/>
    </xf>
    <xf numFmtId="41" fontId="15" fillId="24" borderId="10" xfId="0" applyNumberFormat="1" applyFont="1" applyFill="1" applyBorder="1" applyProtection="1">
      <protection locked="0"/>
    </xf>
    <xf numFmtId="0" fontId="5" fillId="0" borderId="0" xfId="0" applyFont="1" applyFill="1" applyBorder="1" applyAlignment="1">
      <alignment horizontal="left"/>
    </xf>
    <xf numFmtId="170" fontId="49" fillId="0" borderId="0" xfId="0" applyNumberFormat="1" applyFont="1" applyBorder="1"/>
    <xf numFmtId="41" fontId="49" fillId="0" borderId="0" xfId="0" applyNumberFormat="1" applyFont="1" applyBorder="1"/>
    <xf numFmtId="0" fontId="4" fillId="0" borderId="11" xfId="0" applyFont="1" applyBorder="1" applyAlignment="1">
      <alignment horizontal="center"/>
    </xf>
    <xf numFmtId="0" fontId="0" fillId="0" borderId="26" xfId="0" applyBorder="1" applyAlignment="1">
      <alignment horizontal="center"/>
    </xf>
    <xf numFmtId="0" fontId="7" fillId="0" borderId="0" xfId="0" applyFont="1" applyFill="1"/>
    <xf numFmtId="0" fontId="50" fillId="0" borderId="34" xfId="0" applyFont="1" applyFill="1" applyBorder="1"/>
    <xf numFmtId="0" fontId="8" fillId="24" borderId="10" xfId="0" quotePrefix="1" applyFont="1" applyFill="1" applyBorder="1" applyAlignment="1" applyProtection="1">
      <alignment horizontal="left"/>
      <protection locked="0"/>
    </xf>
    <xf numFmtId="0" fontId="8" fillId="24" borderId="10" xfId="0" applyFont="1" applyFill="1" applyBorder="1" applyAlignment="1" applyProtection="1">
      <alignment horizontal="left"/>
      <protection locked="0"/>
    </xf>
    <xf numFmtId="0" fontId="0" fillId="24" borderId="10" xfId="0" applyNumberFormat="1" applyFill="1" applyBorder="1" applyAlignment="1" applyProtection="1">
      <alignment horizontal="center"/>
      <protection locked="0"/>
    </xf>
    <xf numFmtId="0" fontId="1" fillId="24" borderId="10" xfId="0" applyNumberFormat="1" applyFont="1" applyFill="1" applyBorder="1" applyAlignment="1" applyProtection="1">
      <alignment horizontal="center"/>
      <protection locked="0"/>
    </xf>
    <xf numFmtId="42" fontId="4" fillId="0" borderId="31" xfId="0" applyNumberFormat="1" applyFont="1" applyBorder="1" applyAlignment="1">
      <alignment horizontal="center"/>
    </xf>
    <xf numFmtId="42" fontId="0" fillId="0" borderId="31" xfId="28" applyNumberFormat="1" applyFont="1" applyFill="1" applyBorder="1" applyAlignment="1">
      <alignment horizontal="center"/>
    </xf>
    <xf numFmtId="42" fontId="0" fillId="0" borderId="10" xfId="28" applyNumberFormat="1" applyFont="1" applyFill="1" applyBorder="1" applyAlignment="1">
      <alignment horizontal="center"/>
    </xf>
    <xf numFmtId="42" fontId="0" fillId="24" borderId="10" xfId="0" applyNumberFormat="1" applyFill="1" applyBorder="1" applyAlignment="1" applyProtection="1">
      <alignment horizontal="center"/>
      <protection locked="0"/>
    </xf>
    <xf numFmtId="42" fontId="1" fillId="24" borderId="10" xfId="29" applyNumberFormat="1" applyFont="1" applyFill="1" applyBorder="1" applyAlignment="1" applyProtection="1">
      <alignment horizontal="center"/>
      <protection locked="0"/>
    </xf>
    <xf numFmtId="42" fontId="1" fillId="24" borderId="10" xfId="28" applyNumberFormat="1" applyFont="1" applyFill="1" applyBorder="1" applyAlignment="1" applyProtection="1">
      <alignment horizontal="center"/>
      <protection locked="0"/>
    </xf>
    <xf numFmtId="41" fontId="0" fillId="24" borderId="10" xfId="0" applyNumberFormat="1" applyFill="1" applyBorder="1" applyAlignment="1" applyProtection="1">
      <alignment horizontal="center"/>
      <protection locked="0"/>
    </xf>
    <xf numFmtId="41" fontId="0" fillId="0" borderId="10" xfId="28" applyNumberFormat="1" applyFont="1" applyFill="1" applyBorder="1" applyAlignment="1">
      <alignment horizontal="center"/>
    </xf>
    <xf numFmtId="41" fontId="4" fillId="0" borderId="10" xfId="0" applyNumberFormat="1" applyFont="1" applyBorder="1" applyAlignment="1">
      <alignment horizontal="center"/>
    </xf>
    <xf numFmtId="42" fontId="1" fillId="0" borderId="10" xfId="29" applyNumberFormat="1" applyFont="1" applyBorder="1" applyAlignment="1">
      <alignment horizontal="center"/>
    </xf>
    <xf numFmtId="42" fontId="1" fillId="0" borderId="31" xfId="28" applyNumberFormat="1" applyFont="1" applyFill="1" applyBorder="1" applyAlignment="1">
      <alignment horizontal="center"/>
    </xf>
    <xf numFmtId="42" fontId="1" fillId="0" borderId="10" xfId="28" applyNumberFormat="1" applyFont="1" applyFill="1" applyBorder="1" applyAlignment="1">
      <alignment horizontal="center"/>
    </xf>
    <xf numFmtId="42" fontId="0" fillId="0" borderId="19" xfId="0" applyNumberFormat="1" applyFill="1" applyBorder="1" applyAlignment="1">
      <alignment horizontal="center"/>
    </xf>
    <xf numFmtId="42" fontId="4" fillId="0" borderId="10" xfId="0" applyNumberFormat="1" applyFont="1" applyBorder="1" applyAlignment="1">
      <alignment horizontal="center"/>
    </xf>
    <xf numFmtId="42" fontId="4" fillId="0" borderId="19" xfId="0" applyNumberFormat="1" applyFont="1" applyFill="1" applyBorder="1" applyAlignment="1">
      <alignment horizontal="center"/>
    </xf>
    <xf numFmtId="0" fontId="1" fillId="24" borderId="33" xfId="0" applyFont="1" applyFill="1" applyBorder="1" applyAlignment="1" applyProtection="1">
      <alignment horizontal="left"/>
      <protection locked="0"/>
    </xf>
    <xf numFmtId="0" fontId="1" fillId="24" borderId="41" xfId="0" applyFont="1" applyFill="1" applyBorder="1" applyAlignment="1" applyProtection="1">
      <alignment horizontal="left"/>
      <protection locked="0"/>
    </xf>
    <xf numFmtId="42" fontId="0" fillId="24" borderId="31" xfId="0" applyNumberFormat="1" applyFill="1" applyBorder="1" applyAlignment="1" applyProtection="1">
      <alignment horizontal="center"/>
      <protection locked="0"/>
    </xf>
    <xf numFmtId="42" fontId="0" fillId="0" borderId="10" xfId="0" applyNumberFormat="1" applyBorder="1" applyAlignment="1">
      <alignment horizontal="center"/>
    </xf>
    <xf numFmtId="41" fontId="4" fillId="0" borderId="46" xfId="0" applyNumberFormat="1" applyFont="1" applyBorder="1" applyAlignment="1">
      <alignment horizontal="center"/>
    </xf>
    <xf numFmtId="41" fontId="4" fillId="0" borderId="47" xfId="0" applyNumberFormat="1" applyFont="1" applyBorder="1" applyAlignment="1">
      <alignment horizontal="center"/>
    </xf>
    <xf numFmtId="42" fontId="4" fillId="0" borderId="19" xfId="0" applyNumberFormat="1" applyFont="1" applyBorder="1" applyAlignment="1">
      <alignment horizontal="center"/>
    </xf>
    <xf numFmtId="42" fontId="4" fillId="0" borderId="46" xfId="0" applyNumberFormat="1" applyFont="1" applyBorder="1" applyAlignment="1">
      <alignment horizontal="center"/>
    </xf>
    <xf numFmtId="41" fontId="0" fillId="24" borderId="31" xfId="29" applyNumberFormat="1" applyFont="1" applyFill="1" applyBorder="1" applyAlignment="1" applyProtection="1">
      <alignment horizontal="center"/>
      <protection locked="0"/>
    </xf>
    <xf numFmtId="0" fontId="15" fillId="24" borderId="33" xfId="0" applyFont="1" applyFill="1" applyBorder="1" applyAlignment="1" applyProtection="1">
      <alignment horizontal="left"/>
      <protection locked="0"/>
    </xf>
    <xf numFmtId="0" fontId="15" fillId="24" borderId="41" xfId="0" applyFont="1" applyFill="1" applyBorder="1" applyAlignment="1" applyProtection="1">
      <alignment horizontal="left"/>
      <protection locked="0"/>
    </xf>
    <xf numFmtId="0" fontId="0" fillId="24" borderId="31" xfId="0" applyFill="1" applyBorder="1" applyAlignment="1" applyProtection="1">
      <alignment horizontal="center"/>
      <protection locked="0"/>
    </xf>
    <xf numFmtId="41" fontId="1" fillId="24" borderId="31" xfId="29" applyNumberFormat="1" applyFont="1" applyFill="1" applyBorder="1" applyAlignment="1" applyProtection="1">
      <alignment horizontal="center"/>
      <protection locked="0"/>
    </xf>
    <xf numFmtId="42" fontId="0" fillId="0" borderId="40" xfId="0" applyNumberFormat="1" applyBorder="1"/>
    <xf numFmtId="41" fontId="0" fillId="0" borderId="12" xfId="0" applyNumberFormat="1" applyBorder="1"/>
    <xf numFmtId="42" fontId="0" fillId="0" borderId="40" xfId="0" applyNumberFormat="1" applyFill="1" applyBorder="1"/>
    <xf numFmtId="41" fontId="4" fillId="0" borderId="12" xfId="0" applyNumberFormat="1" applyFont="1" applyBorder="1"/>
    <xf numFmtId="41" fontId="0" fillId="0" borderId="0" xfId="0" applyNumberFormat="1" applyBorder="1"/>
    <xf numFmtId="41" fontId="1" fillId="0" borderId="45" xfId="28" applyNumberFormat="1" applyFont="1" applyFill="1" applyBorder="1"/>
    <xf numFmtId="41" fontId="1" fillId="0" borderId="32" xfId="28" applyNumberFormat="1" applyFont="1" applyFill="1" applyBorder="1"/>
    <xf numFmtId="41" fontId="15" fillId="0" borderId="48" xfId="0" applyNumberFormat="1" applyFont="1" applyBorder="1"/>
    <xf numFmtId="41" fontId="4" fillId="0" borderId="48" xfId="0" applyNumberFormat="1" applyFont="1" applyBorder="1"/>
    <xf numFmtId="0" fontId="0" fillId="0" borderId="0" xfId="0" applyFill="1" applyBorder="1" applyAlignment="1">
      <alignment wrapText="1"/>
    </xf>
    <xf numFmtId="0" fontId="14" fillId="0" borderId="0" xfId="0" applyNumberFormat="1" applyFont="1" applyAlignment="1">
      <alignment horizontal="right"/>
    </xf>
    <xf numFmtId="0" fontId="14" fillId="27" borderId="0" xfId="0" applyFont="1" applyFill="1" applyAlignment="1">
      <alignment horizontal="right"/>
    </xf>
    <xf numFmtId="0" fontId="21" fillId="0" borderId="0" xfId="0" applyFont="1" applyBorder="1" applyAlignment="1">
      <alignment horizontal="left"/>
    </xf>
    <xf numFmtId="0" fontId="51" fillId="0" borderId="0" xfId="0" applyFont="1" applyBorder="1" applyProtection="1"/>
    <xf numFmtId="37" fontId="51" fillId="0" borderId="0" xfId="0" applyNumberFormat="1" applyFont="1" applyBorder="1" applyAlignment="1" applyProtection="1">
      <alignment horizontal="right"/>
    </xf>
    <xf numFmtId="0" fontId="4" fillId="0" borderId="17" xfId="0" applyFont="1" applyBorder="1" applyAlignment="1">
      <alignment horizontal="center"/>
    </xf>
    <xf numFmtId="0" fontId="0" fillId="0" borderId="22" xfId="0" applyBorder="1" applyAlignment="1">
      <alignment horizontal="center"/>
    </xf>
    <xf numFmtId="42" fontId="4" fillId="0" borderId="11" xfId="0" applyNumberFormat="1" applyFont="1" applyFill="1" applyBorder="1"/>
    <xf numFmtId="0" fontId="0" fillId="0" borderId="14" xfId="0" applyBorder="1"/>
    <xf numFmtId="14" fontId="4" fillId="0" borderId="0" xfId="0" applyNumberFormat="1" applyFont="1" applyFill="1" applyBorder="1" applyAlignment="1">
      <alignment horizontal="center"/>
    </xf>
    <xf numFmtId="14" fontId="4" fillId="0" borderId="11" xfId="0" applyNumberFormat="1" applyFont="1" applyFill="1" applyBorder="1" applyAlignment="1">
      <alignment horizontal="center"/>
    </xf>
    <xf numFmtId="1" fontId="4" fillId="0" borderId="0" xfId="0" applyNumberFormat="1" applyFont="1" applyFill="1" applyBorder="1" applyAlignment="1">
      <alignment horizontal="center"/>
    </xf>
    <xf numFmtId="1" fontId="4" fillId="0" borderId="11" xfId="0" applyNumberFormat="1" applyFont="1" applyFill="1" applyBorder="1" applyAlignment="1">
      <alignment horizontal="center"/>
    </xf>
    <xf numFmtId="39" fontId="4" fillId="0" borderId="0" xfId="0" applyNumberFormat="1" applyFont="1" applyFill="1" applyBorder="1" applyAlignment="1">
      <alignment horizontal="center"/>
    </xf>
    <xf numFmtId="39" fontId="4" fillId="0" borderId="11" xfId="0" applyNumberFormat="1" applyFont="1" applyFill="1" applyBorder="1" applyAlignment="1">
      <alignment horizontal="center"/>
    </xf>
    <xf numFmtId="172" fontId="0" fillId="0" borderId="26" xfId="0" applyNumberFormat="1" applyFill="1" applyBorder="1" applyAlignment="1">
      <alignment horizontal="center"/>
    </xf>
    <xf numFmtId="172" fontId="4" fillId="0" borderId="0" xfId="0" applyNumberFormat="1" applyFont="1" applyFill="1" applyBorder="1"/>
    <xf numFmtId="172" fontId="4" fillId="0" borderId="11" xfId="0" applyNumberFormat="1" applyFont="1" applyFill="1" applyBorder="1"/>
    <xf numFmtId="0" fontId="48" fillId="0" borderId="0" xfId="0" applyFont="1" applyBorder="1" applyAlignment="1"/>
    <xf numFmtId="42" fontId="4" fillId="0" borderId="11" xfId="0" applyNumberFormat="1" applyFont="1" applyBorder="1"/>
    <xf numFmtId="0" fontId="48" fillId="0" borderId="0" xfId="0" applyFont="1" applyBorder="1" applyAlignment="1">
      <alignment horizontal="left"/>
    </xf>
    <xf numFmtId="172" fontId="4" fillId="0" borderId="11" xfId="0" applyNumberFormat="1" applyFont="1" applyBorder="1"/>
    <xf numFmtId="43" fontId="4" fillId="0" borderId="0" xfId="0" applyNumberFormat="1" applyFont="1" applyBorder="1"/>
    <xf numFmtId="0" fontId="0" fillId="25" borderId="11" xfId="0" applyFill="1" applyBorder="1" applyAlignment="1">
      <alignment horizontal="center"/>
    </xf>
    <xf numFmtId="0" fontId="51" fillId="0" borderId="0" xfId="0" applyFont="1" applyProtection="1"/>
    <xf numFmtId="0" fontId="51" fillId="0" borderId="49" xfId="0" applyFont="1" applyBorder="1" applyProtection="1"/>
    <xf numFmtId="37" fontId="54" fillId="0" borderId="0" xfId="0" applyNumberFormat="1" applyFont="1" applyBorder="1" applyAlignment="1" applyProtection="1">
      <alignment horizontal="left"/>
    </xf>
    <xf numFmtId="0" fontId="54" fillId="0" borderId="0" xfId="0" applyFont="1" applyBorder="1" applyProtection="1"/>
    <xf numFmtId="0" fontId="54" fillId="0" borderId="42" xfId="0" applyFont="1" applyBorder="1" applyProtection="1"/>
    <xf numFmtId="0" fontId="54" fillId="0" borderId="0" xfId="0" applyFont="1" applyFill="1" applyBorder="1" applyProtection="1"/>
    <xf numFmtId="0" fontId="54" fillId="0" borderId="0" xfId="0" applyFont="1" applyBorder="1" applyAlignment="1" applyProtection="1">
      <alignment horizontal="left"/>
    </xf>
    <xf numFmtId="37" fontId="55" fillId="0" borderId="0" xfId="0" applyNumberFormat="1" applyFont="1" applyBorder="1" applyAlignment="1" applyProtection="1"/>
    <xf numFmtId="0" fontId="55" fillId="0" borderId="0" xfId="0" applyFont="1" applyProtection="1"/>
    <xf numFmtId="0" fontId="55" fillId="0" borderId="49" xfId="0" applyFont="1" applyBorder="1" applyProtection="1"/>
    <xf numFmtId="37" fontId="55" fillId="0" borderId="0" xfId="0" applyNumberFormat="1" applyFont="1" applyBorder="1" applyAlignment="1" applyProtection="1">
      <alignment horizontal="left"/>
    </xf>
    <xf numFmtId="0" fontId="55" fillId="0" borderId="0" xfId="0" applyFont="1" applyBorder="1" applyProtection="1"/>
    <xf numFmtId="0" fontId="55" fillId="0" borderId="42" xfId="0" applyFont="1" applyBorder="1" applyProtection="1"/>
    <xf numFmtId="0" fontId="55" fillId="0" borderId="0" xfId="0" applyFont="1" applyFill="1" applyBorder="1" applyProtection="1"/>
    <xf numFmtId="37" fontId="55" fillId="0" borderId="0" xfId="0" applyNumberFormat="1" applyFont="1" applyBorder="1" applyAlignment="1" applyProtection="1">
      <alignment horizontal="center"/>
    </xf>
    <xf numFmtId="14" fontId="55" fillId="0" borderId="10" xfId="0" applyNumberFormat="1" applyFont="1" applyBorder="1" applyAlignment="1" applyProtection="1">
      <alignment horizontal="center"/>
    </xf>
    <xf numFmtId="0" fontId="55" fillId="0" borderId="0" xfId="0" applyFont="1" applyBorder="1" applyAlignment="1" applyProtection="1">
      <alignment horizontal="center"/>
    </xf>
    <xf numFmtId="14" fontId="55" fillId="0" borderId="0" xfId="0" applyNumberFormat="1" applyFont="1" applyFill="1" applyBorder="1" applyAlignment="1" applyProtection="1">
      <alignment horizontal="center"/>
    </xf>
    <xf numFmtId="0" fontId="21" fillId="0" borderId="0" xfId="0" applyFont="1" applyAlignment="1"/>
    <xf numFmtId="14" fontId="0" fillId="0" borderId="0" xfId="0" applyNumberFormat="1" applyFill="1" applyBorder="1" applyAlignment="1" applyProtection="1">
      <alignment horizontal="center" wrapText="1"/>
      <protection locked="0"/>
    </xf>
    <xf numFmtId="0" fontId="0" fillId="24" borderId="10" xfId="0" applyFill="1" applyBorder="1" applyAlignment="1" applyProtection="1">
      <alignment horizontal="center" wrapText="1"/>
      <protection locked="0"/>
    </xf>
    <xf numFmtId="0" fontId="14" fillId="0" borderId="0" xfId="0" applyNumberFormat="1" applyFont="1" applyAlignment="1"/>
    <xf numFmtId="14" fontId="21" fillId="0" borderId="0" xfId="0" applyNumberFormat="1" applyFont="1" applyAlignment="1"/>
    <xf numFmtId="169" fontId="14" fillId="0" borderId="0" xfId="0" applyNumberFormat="1" applyFont="1" applyAlignment="1"/>
    <xf numFmtId="0" fontId="4" fillId="0" borderId="32" xfId="0" applyFont="1" applyFill="1" applyBorder="1" applyAlignment="1">
      <alignment horizontal="center"/>
    </xf>
    <xf numFmtId="0" fontId="0" fillId="0" borderId="23" xfId="0" applyFill="1" applyBorder="1"/>
    <xf numFmtId="0" fontId="15" fillId="0" borderId="11" xfId="0" applyFont="1" applyFill="1" applyBorder="1"/>
    <xf numFmtId="0" fontId="15" fillId="0" borderId="23" xfId="0" applyFont="1" applyFill="1" applyBorder="1"/>
    <xf numFmtId="0" fontId="0" fillId="0" borderId="37" xfId="0" applyBorder="1"/>
    <xf numFmtId="0" fontId="4" fillId="0" borderId="12" xfId="0" applyFont="1" applyFill="1" applyBorder="1" applyAlignment="1">
      <alignment horizontal="center"/>
    </xf>
    <xf numFmtId="0" fontId="51" fillId="0" borderId="12" xfId="0" applyFont="1" applyBorder="1" applyProtection="1"/>
    <xf numFmtId="37" fontId="51" fillId="0" borderId="50" xfId="0" applyNumberFormat="1" applyFont="1" applyBorder="1" applyAlignment="1" applyProtection="1">
      <alignment horizontal="left"/>
    </xf>
    <xf numFmtId="0" fontId="56" fillId="0" borderId="0" xfId="0" applyFont="1" applyProtection="1"/>
    <xf numFmtId="0" fontId="53" fillId="0" borderId="0" xfId="0" applyFont="1" applyAlignment="1" applyProtection="1">
      <alignment horizontal="right"/>
    </xf>
    <xf numFmtId="0" fontId="51" fillId="0" borderId="11" xfId="0" applyFont="1" applyBorder="1" applyProtection="1"/>
    <xf numFmtId="0" fontId="54" fillId="0" borderId="50" xfId="0" applyFont="1" applyBorder="1" applyProtection="1"/>
    <xf numFmtId="37" fontId="56" fillId="0" borderId="0" xfId="0" applyNumberFormat="1" applyFont="1" applyAlignment="1" applyProtection="1">
      <alignment horizontal="left"/>
    </xf>
    <xf numFmtId="0" fontId="54" fillId="0" borderId="0" xfId="0" applyFont="1" applyProtection="1"/>
    <xf numFmtId="37" fontId="54" fillId="0" borderId="0" xfId="0" applyNumberFormat="1" applyFont="1" applyAlignment="1" applyProtection="1">
      <alignment horizontal="right"/>
    </xf>
    <xf numFmtId="0" fontId="54" fillId="0" borderId="11" xfId="0" applyFont="1" applyBorder="1" applyProtection="1"/>
    <xf numFmtId="0" fontId="51" fillId="0" borderId="50" xfId="0" applyFont="1" applyBorder="1" applyProtection="1"/>
    <xf numFmtId="37" fontId="51" fillId="0" borderId="0" xfId="0" applyNumberFormat="1" applyFont="1" applyAlignment="1" applyProtection="1">
      <alignment horizontal="left"/>
    </xf>
    <xf numFmtId="37" fontId="51" fillId="0" borderId="51" xfId="0" applyNumberFormat="1" applyFont="1" applyBorder="1" applyAlignment="1" applyProtection="1">
      <alignment horizontal="left"/>
    </xf>
    <xf numFmtId="0" fontId="51" fillId="0" borderId="52" xfId="0" applyFont="1" applyBorder="1" applyProtection="1"/>
    <xf numFmtId="0" fontId="51" fillId="0" borderId="53" xfId="0" applyFont="1" applyBorder="1" applyProtection="1"/>
    <xf numFmtId="37" fontId="51" fillId="0" borderId="54" xfId="0" applyNumberFormat="1" applyFont="1" applyBorder="1" applyAlignment="1" applyProtection="1">
      <alignment horizontal="left"/>
    </xf>
    <xf numFmtId="37" fontId="53" fillId="0" borderId="0" xfId="0" applyNumberFormat="1" applyFont="1" applyBorder="1" applyAlignment="1" applyProtection="1">
      <alignment horizontal="left"/>
    </xf>
    <xf numFmtId="0" fontId="51" fillId="0" borderId="55" xfId="0" applyFont="1" applyBorder="1" applyProtection="1"/>
    <xf numFmtId="37" fontId="51" fillId="0" borderId="56" xfId="0" applyNumberFormat="1" applyFont="1" applyBorder="1" applyAlignment="1" applyProtection="1">
      <alignment horizontal="left"/>
    </xf>
    <xf numFmtId="0" fontId="51" fillId="0" borderId="57" xfId="0" applyFont="1" applyBorder="1" applyProtection="1"/>
    <xf numFmtId="0" fontId="51" fillId="0" borderId="58" xfId="0" applyFont="1" applyBorder="1" applyProtection="1"/>
    <xf numFmtId="0" fontId="51" fillId="0" borderId="54" xfId="0" applyFont="1" applyBorder="1" applyProtection="1"/>
    <xf numFmtId="37" fontId="51" fillId="27" borderId="0" xfId="0" applyNumberFormat="1" applyFont="1" applyFill="1" applyBorder="1" applyAlignment="1" applyProtection="1">
      <alignment horizontal="left"/>
    </xf>
    <xf numFmtId="37" fontId="51" fillId="0" borderId="0" xfId="0" applyNumberFormat="1" applyFont="1" applyBorder="1" applyProtection="1"/>
    <xf numFmtId="37" fontId="51" fillId="0" borderId="0" xfId="0" applyNumberFormat="1" applyFont="1" applyBorder="1" applyAlignment="1" applyProtection="1">
      <alignment horizontal="left"/>
    </xf>
    <xf numFmtId="0" fontId="51" fillId="0" borderId="59" xfId="0" applyFont="1" applyBorder="1" applyProtection="1"/>
    <xf numFmtId="0" fontId="51" fillId="0" borderId="60" xfId="0" applyFont="1" applyBorder="1" applyProtection="1"/>
    <xf numFmtId="0" fontId="51" fillId="0" borderId="61" xfId="0" applyFont="1" applyBorder="1" applyProtection="1"/>
    <xf numFmtId="37" fontId="51" fillId="0" borderId="57" xfId="0" applyNumberFormat="1" applyFont="1" applyBorder="1" applyAlignment="1" applyProtection="1">
      <alignment horizontal="left"/>
    </xf>
    <xf numFmtId="0" fontId="51" fillId="0" borderId="62" xfId="0" applyFont="1" applyBorder="1" applyProtection="1"/>
    <xf numFmtId="0" fontId="51" fillId="0" borderId="10" xfId="0" applyNumberFormat="1" applyFont="1" applyFill="1" applyBorder="1" applyAlignment="1" applyProtection="1">
      <alignment horizontal="center"/>
    </xf>
    <xf numFmtId="14" fontId="51" fillId="0" borderId="10" xfId="0" applyNumberFormat="1" applyFont="1" applyFill="1" applyBorder="1" applyAlignment="1" applyProtection="1">
      <alignment horizontal="center"/>
    </xf>
    <xf numFmtId="14" fontId="51" fillId="0" borderId="0" xfId="0" applyNumberFormat="1" applyFont="1" applyBorder="1" applyProtection="1"/>
    <xf numFmtId="0" fontId="51" fillId="0" borderId="63" xfId="0" applyFont="1" applyBorder="1" applyProtection="1"/>
    <xf numFmtId="37" fontId="51" fillId="0" borderId="64" xfId="0" applyNumberFormat="1" applyFont="1" applyBorder="1" applyAlignment="1" applyProtection="1">
      <alignment horizontal="centerContinuous"/>
    </xf>
    <xf numFmtId="0" fontId="51" fillId="0" borderId="0" xfId="0" applyFont="1" applyBorder="1" applyAlignment="1" applyProtection="1">
      <alignment horizontal="centerContinuous"/>
    </xf>
    <xf numFmtId="0" fontId="51" fillId="0" borderId="57" xfId="0" applyFont="1" applyBorder="1" applyAlignment="1" applyProtection="1">
      <alignment horizontal="centerContinuous"/>
    </xf>
    <xf numFmtId="37" fontId="51" fillId="0" borderId="0" xfId="0" applyNumberFormat="1" applyFont="1" applyBorder="1" applyAlignment="1" applyProtection="1">
      <alignment horizontal="centerContinuous"/>
    </xf>
    <xf numFmtId="0" fontId="51" fillId="0" borderId="58" xfId="0" applyFont="1" applyBorder="1" applyAlignment="1" applyProtection="1">
      <alignment horizontal="centerContinuous"/>
    </xf>
    <xf numFmtId="0" fontId="51" fillId="0" borderId="0" xfId="0" applyFont="1" applyBorder="1" applyAlignment="1" applyProtection="1"/>
    <xf numFmtId="37" fontId="51" fillId="28" borderId="0" xfId="0" applyNumberFormat="1" applyFont="1" applyFill="1" applyBorder="1" applyAlignment="1" applyProtection="1">
      <alignment horizontal="left"/>
      <protection locked="0"/>
    </xf>
    <xf numFmtId="37" fontId="51" fillId="0" borderId="0" xfId="0" applyNumberFormat="1" applyFont="1" applyBorder="1" applyAlignment="1" applyProtection="1">
      <alignment horizontal="center"/>
    </xf>
    <xf numFmtId="0" fontId="51" fillId="0" borderId="55" xfId="0" applyFont="1" applyBorder="1" applyAlignment="1" applyProtection="1">
      <alignment horizontal="centerContinuous"/>
    </xf>
    <xf numFmtId="0" fontId="51" fillId="0" borderId="22" xfId="0" applyFont="1" applyBorder="1" applyAlignment="1" applyProtection="1">
      <alignment horizontal="centerContinuous"/>
    </xf>
    <xf numFmtId="37" fontId="51" fillId="0" borderId="22" xfId="0" applyNumberFormat="1" applyFont="1" applyBorder="1" applyAlignment="1" applyProtection="1">
      <alignment horizontal="centerContinuous"/>
    </xf>
    <xf numFmtId="37" fontId="52" fillId="0" borderId="0" xfId="0" applyNumberFormat="1" applyFont="1" applyBorder="1" applyAlignment="1" applyProtection="1">
      <alignment horizontal="center"/>
    </xf>
    <xf numFmtId="41" fontId="51" fillId="0" borderId="19" xfId="0" applyNumberFormat="1" applyFont="1" applyFill="1" applyBorder="1" applyAlignment="1" applyProtection="1">
      <alignment horizontal="right"/>
    </xf>
    <xf numFmtId="37" fontId="51" fillId="0" borderId="0" xfId="0" applyNumberFormat="1" applyFont="1" applyFill="1" applyBorder="1" applyAlignment="1" applyProtection="1"/>
    <xf numFmtId="0" fontId="51" fillId="0" borderId="0" xfId="0" applyFont="1" applyFill="1" applyBorder="1" applyAlignment="1" applyProtection="1"/>
    <xf numFmtId="41" fontId="51" fillId="0" borderId="0" xfId="0" applyNumberFormat="1" applyFont="1" applyFill="1" applyBorder="1" applyAlignment="1" applyProtection="1"/>
    <xf numFmtId="0" fontId="51" fillId="0" borderId="65" xfId="0" applyFont="1" applyBorder="1" applyProtection="1"/>
    <xf numFmtId="0" fontId="51" fillId="0" borderId="14" xfId="0" applyFont="1" applyBorder="1" applyProtection="1"/>
    <xf numFmtId="0" fontId="51" fillId="0" borderId="66" xfId="0" applyFont="1" applyBorder="1" applyProtection="1"/>
    <xf numFmtId="37" fontId="51" fillId="0" borderId="24" xfId="0" applyNumberFormat="1" applyFont="1" applyBorder="1" applyAlignment="1" applyProtection="1">
      <alignment horizontal="left"/>
    </xf>
    <xf numFmtId="0" fontId="51" fillId="0" borderId="24" xfId="0" applyFont="1" applyBorder="1" applyProtection="1"/>
    <xf numFmtId="0" fontId="51" fillId="0" borderId="67" xfId="0" applyFont="1" applyBorder="1" applyProtection="1"/>
    <xf numFmtId="0" fontId="51" fillId="0" borderId="68" xfId="0" applyFont="1" applyBorder="1" applyProtection="1"/>
    <xf numFmtId="0" fontId="51" fillId="0" borderId="69" xfId="0" applyFont="1" applyBorder="1" applyProtection="1"/>
    <xf numFmtId="0" fontId="51" fillId="0" borderId="0" xfId="0" quotePrefix="1" applyFont="1" applyProtection="1"/>
    <xf numFmtId="0" fontId="51" fillId="0" borderId="0" xfId="0" applyFont="1" applyAlignment="1" applyProtection="1"/>
    <xf numFmtId="41" fontId="51" fillId="0" borderId="0" xfId="0" applyNumberFormat="1" applyFont="1" applyFill="1" applyBorder="1" applyAlignment="1" applyProtection="1">
      <alignment horizontal="right"/>
    </xf>
    <xf numFmtId="172" fontId="4" fillId="24" borderId="10" xfId="0" applyNumberFormat="1" applyFont="1" applyFill="1" applyBorder="1" applyAlignment="1" applyProtection="1">
      <alignment horizontal="center"/>
    </xf>
    <xf numFmtId="41" fontId="15" fillId="25" borderId="10" xfId="0" applyNumberFormat="1" applyFont="1" applyFill="1" applyBorder="1" applyProtection="1"/>
    <xf numFmtId="41" fontId="4" fillId="25" borderId="10" xfId="0" applyNumberFormat="1" applyFont="1" applyFill="1" applyBorder="1" applyProtection="1"/>
    <xf numFmtId="41" fontId="15" fillId="24" borderId="10" xfId="0" applyNumberFormat="1" applyFont="1" applyFill="1" applyBorder="1" applyAlignment="1" applyProtection="1">
      <alignment horizontal="center"/>
    </xf>
    <xf numFmtId="0" fontId="15" fillId="24" borderId="10" xfId="0" applyFont="1" applyFill="1" applyBorder="1" applyAlignment="1" applyProtection="1">
      <alignment horizontal="center"/>
      <protection locked="0"/>
    </xf>
    <xf numFmtId="1" fontId="0" fillId="0" borderId="0" xfId="0" applyNumberFormat="1" applyBorder="1"/>
    <xf numFmtId="1" fontId="0" fillId="0" borderId="0" xfId="0" applyNumberFormat="1"/>
    <xf numFmtId="0" fontId="0" fillId="24" borderId="10" xfId="0" applyFont="1" applyFill="1" applyBorder="1" applyAlignment="1" applyProtection="1">
      <alignment horizontal="center"/>
      <protection locked="0"/>
    </xf>
    <xf numFmtId="14" fontId="14" fillId="0" borderId="0" xfId="0" applyNumberFormat="1" applyFont="1" applyAlignment="1">
      <alignment horizontal="right"/>
    </xf>
    <xf numFmtId="0" fontId="14" fillId="0" borderId="0" xfId="0" applyFont="1" applyAlignment="1">
      <alignment horizontal="right"/>
    </xf>
    <xf numFmtId="0" fontId="14" fillId="0" borderId="0" xfId="28" applyNumberFormat="1" applyFont="1" applyAlignment="1" applyProtection="1">
      <alignment horizontal="right"/>
    </xf>
    <xf numFmtId="37" fontId="51" fillId="28" borderId="70" xfId="0" applyNumberFormat="1" applyFont="1" applyFill="1" applyBorder="1" applyAlignment="1" applyProtection="1">
      <alignment horizontal="left"/>
      <protection locked="0"/>
    </xf>
    <xf numFmtId="171" fontId="51" fillId="28" borderId="70" xfId="0" applyNumberFormat="1" applyFont="1" applyFill="1" applyBorder="1" applyAlignment="1" applyProtection="1">
      <alignment horizontal="left"/>
      <protection locked="0"/>
    </xf>
    <xf numFmtId="37" fontId="51" fillId="0" borderId="10" xfId="0" applyNumberFormat="1" applyFont="1" applyFill="1" applyBorder="1" applyAlignment="1" applyProtection="1">
      <alignment horizontal="left"/>
    </xf>
    <xf numFmtId="0" fontId="53" fillId="0" borderId="0" xfId="0" applyFont="1" applyBorder="1" applyAlignment="1" applyProtection="1">
      <alignment horizontal="center"/>
    </xf>
    <xf numFmtId="37" fontId="53" fillId="0" borderId="0" xfId="0" applyNumberFormat="1" applyFont="1" applyBorder="1" applyAlignment="1" applyProtection="1">
      <alignment horizontal="center"/>
    </xf>
    <xf numFmtId="0" fontId="14" fillId="27" borderId="0" xfId="0" applyFont="1" applyFill="1" applyAlignment="1">
      <alignment horizontal="right" wrapText="1"/>
    </xf>
    <xf numFmtId="0" fontId="21" fillId="0" borderId="0" xfId="0" applyFont="1" applyBorder="1" applyAlignment="1">
      <alignment horizontal="left"/>
    </xf>
    <xf numFmtId="0" fontId="0" fillId="0" borderId="0" xfId="0" applyBorder="1" applyAlignment="1">
      <alignment horizontal="left" wrapText="1"/>
    </xf>
    <xf numFmtId="0" fontId="15" fillId="24" borderId="10" xfId="0" applyFont="1" applyFill="1" applyBorder="1" applyAlignment="1" applyProtection="1">
      <alignment wrapText="1"/>
      <protection locked="0"/>
    </xf>
    <xf numFmtId="0" fontId="0" fillId="24" borderId="10" xfId="0" applyFill="1" applyBorder="1" applyAlignment="1" applyProtection="1">
      <alignment wrapText="1"/>
      <protection locked="0"/>
    </xf>
    <xf numFmtId="0" fontId="0" fillId="0" borderId="0" xfId="0" quotePrefix="1" applyFill="1" applyAlignment="1"/>
    <xf numFmtId="0" fontId="0" fillId="0" borderId="0" xfId="0" applyAlignment="1"/>
    <xf numFmtId="0" fontId="0" fillId="24" borderId="10" xfId="0" applyFill="1" applyBorder="1" applyAlignment="1" applyProtection="1">
      <alignment horizontal="left" wrapText="1"/>
      <protection locked="0"/>
    </xf>
    <xf numFmtId="1" fontId="0" fillId="24" borderId="27" xfId="0" applyNumberFormat="1" applyFill="1" applyBorder="1" applyAlignment="1" applyProtection="1">
      <alignment horizontal="left" wrapText="1"/>
      <protection locked="0"/>
    </xf>
    <xf numFmtId="1" fontId="0" fillId="24" borderId="23" xfId="0" applyNumberFormat="1" applyFill="1" applyBorder="1" applyAlignment="1" applyProtection="1">
      <alignment horizontal="left" wrapText="1"/>
      <protection locked="0"/>
    </xf>
    <xf numFmtId="0" fontId="1" fillId="24" borderId="10" xfId="0" applyFont="1" applyFill="1" applyBorder="1" applyAlignment="1" applyProtection="1">
      <alignment horizontal="left" wrapText="1"/>
      <protection locked="0"/>
    </xf>
    <xf numFmtId="0" fontId="4" fillId="0" borderId="0" xfId="0" applyFont="1" applyAlignment="1"/>
    <xf numFmtId="14" fontId="14" fillId="0" borderId="0" xfId="0" applyNumberFormat="1" applyFont="1" applyAlignment="1">
      <alignment horizontal="right"/>
    </xf>
    <xf numFmtId="0" fontId="16" fillId="24" borderId="0" xfId="0" applyFont="1" applyFill="1" applyAlignment="1">
      <alignment horizontal="center"/>
    </xf>
    <xf numFmtId="0" fontId="0" fillId="24" borderId="0" xfId="0" applyFill="1" applyAlignment="1"/>
    <xf numFmtId="0" fontId="1" fillId="26" borderId="17" xfId="0" applyFont="1" applyFill="1" applyBorder="1" applyAlignment="1">
      <alignment horizontal="center" wrapText="1"/>
    </xf>
    <xf numFmtId="0" fontId="0" fillId="0" borderId="15" xfId="0" applyBorder="1" applyAlignment="1">
      <alignment horizontal="center" wrapText="1"/>
    </xf>
    <xf numFmtId="0" fontId="0" fillId="26" borderId="17" xfId="0" applyFill="1" applyBorder="1" applyAlignment="1">
      <alignment horizontal="center" vertical="center" wrapText="1"/>
    </xf>
    <xf numFmtId="0" fontId="0" fillId="26" borderId="15" xfId="0" applyFill="1" applyBorder="1" applyAlignment="1">
      <alignment horizontal="center" vertical="center" wrapText="1"/>
    </xf>
    <xf numFmtId="0" fontId="0" fillId="0" borderId="15" xfId="0" applyBorder="1" applyAlignment="1">
      <alignment horizontal="center"/>
    </xf>
    <xf numFmtId="0" fontId="0" fillId="26" borderId="15" xfId="0" applyFill="1" applyBorder="1" applyAlignment="1">
      <alignment horizontal="center" vertical="center"/>
    </xf>
    <xf numFmtId="0" fontId="0" fillId="0" borderId="27" xfId="0" applyBorder="1" applyAlignment="1">
      <alignment horizontal="center"/>
    </xf>
    <xf numFmtId="0" fontId="0" fillId="0" borderId="32" xfId="0" applyBorder="1" applyAlignment="1">
      <alignment horizontal="center"/>
    </xf>
    <xf numFmtId="0" fontId="0" fillId="0" borderId="23" xfId="0" applyBorder="1" applyAlignment="1">
      <alignment horizontal="center"/>
    </xf>
    <xf numFmtId="0" fontId="0" fillId="0" borderId="0" xfId="0" applyFill="1" applyBorder="1" applyAlignment="1">
      <alignment wrapText="1"/>
    </xf>
    <xf numFmtId="0" fontId="14" fillId="0" borderId="0" xfId="0" applyFont="1" applyAlignment="1">
      <alignment horizontal="right"/>
    </xf>
    <xf numFmtId="14" fontId="14" fillId="0" borderId="0" xfId="0" applyNumberFormat="1" applyFont="1" applyAlignment="1"/>
    <xf numFmtId="0" fontId="14" fillId="0" borderId="0" xfId="0" applyFont="1" applyAlignment="1"/>
    <xf numFmtId="0" fontId="4" fillId="0" borderId="27" xfId="0" applyFont="1" applyBorder="1" applyAlignment="1">
      <alignment horizontal="center" wrapText="1"/>
    </xf>
    <xf numFmtId="0" fontId="0" fillId="0" borderId="32" xfId="0" applyBorder="1" applyAlignment="1">
      <alignment horizontal="center" wrapText="1"/>
    </xf>
    <xf numFmtId="0" fontId="0" fillId="0" borderId="23" xfId="0" applyBorder="1" applyAlignment="1">
      <alignment horizontal="center" wrapText="1"/>
    </xf>
    <xf numFmtId="0" fontId="0" fillId="0" borderId="0" xfId="0" applyAlignment="1">
      <alignment horizontal="right"/>
    </xf>
    <xf numFmtId="0" fontId="6" fillId="24" borderId="10" xfId="0" applyFont="1" applyFill="1" applyBorder="1" applyAlignment="1">
      <alignment horizontal="left"/>
    </xf>
    <xf numFmtId="0" fontId="4" fillId="0" borderId="27" xfId="0" applyFont="1" applyFill="1" applyBorder="1" applyAlignment="1">
      <alignment horizontal="center" wrapText="1"/>
    </xf>
    <xf numFmtId="0" fontId="0" fillId="0" borderId="32" xfId="0" applyFill="1" applyBorder="1" applyAlignment="1">
      <alignment horizontal="center" wrapText="1"/>
    </xf>
    <xf numFmtId="0" fontId="6" fillId="24" borderId="27" xfId="0" applyFont="1" applyFill="1" applyBorder="1" applyAlignment="1">
      <alignment horizontal="left"/>
    </xf>
    <xf numFmtId="0" fontId="6" fillId="24" borderId="23" xfId="0" applyFont="1" applyFill="1" applyBorder="1" applyAlignment="1">
      <alignment horizontal="left"/>
    </xf>
    <xf numFmtId="0" fontId="0" fillId="0" borderId="23" xfId="0" applyBorder="1" applyAlignment="1">
      <alignment wrapText="1"/>
    </xf>
    <xf numFmtId="0" fontId="3" fillId="26" borderId="16" xfId="0" applyFont="1" applyFill="1" applyBorder="1" applyAlignment="1">
      <alignment horizontal="center"/>
    </xf>
    <xf numFmtId="0" fontId="0" fillId="0" borderId="12" xfId="0" applyBorder="1" applyAlignment="1">
      <alignment horizontal="center"/>
    </xf>
    <xf numFmtId="0" fontId="3" fillId="26" borderId="14" xfId="0" applyFont="1" applyFill="1" applyBorder="1" applyAlignment="1">
      <alignment horizontal="center"/>
    </xf>
    <xf numFmtId="0" fontId="4" fillId="0" borderId="71" xfId="0" applyFont="1" applyBorder="1" applyAlignment="1">
      <alignment horizontal="center" wrapText="1"/>
    </xf>
    <xf numFmtId="0" fontId="0" fillId="0" borderId="72" xfId="0" applyBorder="1" applyAlignment="1">
      <alignment wrapText="1"/>
    </xf>
    <xf numFmtId="0" fontId="0" fillId="0" borderId="73" xfId="0" applyBorder="1" applyAlignment="1">
      <alignment wrapText="1"/>
    </xf>
    <xf numFmtId="0" fontId="4" fillId="0" borderId="71" xfId="0" applyFont="1" applyFill="1" applyBorder="1" applyAlignment="1">
      <alignment horizontal="center" wrapText="1"/>
    </xf>
    <xf numFmtId="0" fontId="0" fillId="0" borderId="72" xfId="0" applyBorder="1" applyAlignment="1">
      <alignment horizontal="center" wrapText="1"/>
    </xf>
    <xf numFmtId="0" fontId="0" fillId="0" borderId="73" xfId="0" applyBorder="1" applyAlignment="1">
      <alignment horizontal="center" wrapText="1"/>
    </xf>
    <xf numFmtId="0" fontId="1" fillId="24" borderId="10" xfId="0" applyFont="1" applyFill="1" applyBorder="1" applyAlignment="1" applyProtection="1">
      <alignment horizontal="left"/>
      <protection locked="0"/>
    </xf>
    <xf numFmtId="0" fontId="1" fillId="0" borderId="10" xfId="0" applyFont="1" applyBorder="1" applyAlignment="1" applyProtection="1">
      <alignment horizontal="left"/>
      <protection locked="0"/>
    </xf>
    <xf numFmtId="0" fontId="4" fillId="24" borderId="27" xfId="0" applyFont="1" applyFill="1" applyBorder="1" applyAlignment="1">
      <alignment horizontal="left"/>
    </xf>
    <xf numFmtId="0" fontId="4" fillId="0" borderId="32" xfId="0" applyFont="1" applyBorder="1" applyAlignment="1">
      <alignment horizontal="left"/>
    </xf>
    <xf numFmtId="0" fontId="4" fillId="0" borderId="23" xfId="0" applyFont="1" applyBorder="1" applyAlignment="1">
      <alignment horizontal="left"/>
    </xf>
    <xf numFmtId="0" fontId="1" fillId="24" borderId="31" xfId="0" applyFont="1" applyFill="1" applyBorder="1" applyAlignment="1" applyProtection="1">
      <alignment horizontal="left"/>
      <protection locked="0"/>
    </xf>
    <xf numFmtId="0" fontId="0" fillId="0" borderId="0" xfId="0" applyFill="1" applyBorder="1" applyAlignment="1"/>
    <xf numFmtId="0" fontId="1" fillId="0" borderId="31" xfId="0" applyFont="1" applyBorder="1" applyAlignment="1" applyProtection="1">
      <alignment horizontal="left"/>
      <protection locked="0"/>
    </xf>
    <xf numFmtId="0" fontId="3" fillId="0" borderId="0" xfId="0" applyFont="1" applyFill="1" applyBorder="1" applyAlignment="1"/>
    <xf numFmtId="0" fontId="3" fillId="24" borderId="31" xfId="0" applyFont="1" applyFill="1" applyBorder="1" applyAlignment="1" applyProtection="1">
      <alignment horizontal="left"/>
      <protection locked="0"/>
    </xf>
    <xf numFmtId="0" fontId="3" fillId="24" borderId="10" xfId="0" applyFont="1" applyFill="1" applyBorder="1" applyAlignment="1" applyProtection="1">
      <alignment horizontal="left"/>
      <protection locked="0"/>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1750695</xdr:colOff>
      <xdr:row>0</xdr:row>
      <xdr:rowOff>0</xdr:rowOff>
    </xdr:from>
    <xdr:to>
      <xdr:col>7</xdr:col>
      <xdr:colOff>965828</xdr:colOff>
      <xdr:row>6</xdr:row>
      <xdr:rowOff>504825</xdr:rowOff>
    </xdr:to>
    <xdr:sp macro="" textlink="">
      <xdr:nvSpPr>
        <xdr:cNvPr id="3073" name="WordArt 7"/>
        <xdr:cNvSpPr>
          <a:spLocks noChangeArrowheads="1" noChangeShapeType="1" noTextEdit="1"/>
        </xdr:cNvSpPr>
      </xdr:nvSpPr>
      <xdr:spPr bwMode="auto">
        <a:xfrm>
          <a:off x="3219450" y="0"/>
          <a:ext cx="5762625" cy="1666875"/>
        </a:xfrm>
        <a:prstGeom prst="rect">
          <a:avLst/>
        </a:prstGeom>
      </xdr:spPr>
      <xdr:txBody>
        <a:bodyPr wrap="none" fromWordArt="1">
          <a:prstTxWarp prst="textSlantUp">
            <a:avLst>
              <a:gd name="adj" fmla="val 55556"/>
            </a:avLst>
          </a:prstTxWarp>
        </a:bodyPr>
        <a:lstStyle/>
        <a:p>
          <a:pPr algn="ctr" rtl="0">
            <a:buNone/>
          </a:pPr>
          <a:endParaRPr lang="en-US" sz="2400" u="sng" strike="sngStrike" kern="10" cap="small" spc="0">
            <a:ln w="9525">
              <a:solidFill>
                <a:srgbClr val="C0C0C0"/>
              </a:solidFill>
              <a:round/>
              <a:headEnd/>
              <a:tailEnd/>
            </a:ln>
            <a:solidFill>
              <a:srgbClr val="969696"/>
            </a:solidFill>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0"/>
  <sheetViews>
    <sheetView showGridLines="0" topLeftCell="A10" zoomScale="90" zoomScaleNormal="90" workbookViewId="0">
      <selection activeCell="C24" sqref="C24"/>
    </sheetView>
  </sheetViews>
  <sheetFormatPr defaultColWidth="6.85546875" defaultRowHeight="9" x14ac:dyDescent="0.15"/>
  <cols>
    <col min="1" max="1" width="2.5703125" style="471" customWidth="1"/>
    <col min="2" max="2" width="2" style="471" customWidth="1"/>
    <col min="3" max="3" width="3.5703125" style="471" customWidth="1"/>
    <col min="4" max="4" width="16.140625" style="471" customWidth="1"/>
    <col min="5" max="5" width="2.140625" style="471" customWidth="1"/>
    <col min="6" max="6" width="24.7109375" style="471" customWidth="1"/>
    <col min="7" max="7" width="5" style="471" customWidth="1"/>
    <col min="8" max="8" width="16.5703125" style="471" customWidth="1"/>
    <col min="9" max="9" width="2.7109375" style="471" customWidth="1"/>
    <col min="10" max="10" width="15.7109375" style="471" customWidth="1"/>
    <col min="11" max="11" width="2.42578125" style="471" customWidth="1"/>
    <col min="12" max="12" width="15.85546875" style="471" customWidth="1"/>
    <col min="13" max="13" width="2.140625" style="471" customWidth="1"/>
    <col min="14" max="16384" width="6.85546875" style="471"/>
  </cols>
  <sheetData>
    <row r="1" spans="2:13" ht="9" customHeight="1" x14ac:dyDescent="0.15">
      <c r="B1" s="501"/>
      <c r="C1" s="501"/>
      <c r="D1" s="501"/>
      <c r="E1" s="501"/>
      <c r="F1" s="501"/>
      <c r="G1" s="501"/>
      <c r="H1" s="501"/>
      <c r="I1" s="501"/>
      <c r="J1" s="501"/>
      <c r="K1" s="501"/>
      <c r="L1" s="501"/>
      <c r="M1" s="501"/>
    </row>
    <row r="2" spans="2:13" ht="13.5" customHeight="1" x14ac:dyDescent="0.2">
      <c r="B2" s="502"/>
      <c r="C2" s="503" t="s">
        <v>289</v>
      </c>
      <c r="L2" s="504" t="s">
        <v>299</v>
      </c>
      <c r="M2" s="505"/>
    </row>
    <row r="3" spans="2:13" s="508" customFormat="1" ht="13.5" customHeight="1" x14ac:dyDescent="0.2">
      <c r="B3" s="506"/>
      <c r="C3" s="507" t="s">
        <v>232</v>
      </c>
      <c r="L3" s="509"/>
      <c r="M3" s="510"/>
    </row>
    <row r="4" spans="2:13" ht="9" customHeight="1" thickBot="1" x14ac:dyDescent="0.2">
      <c r="B4" s="511"/>
      <c r="C4" s="512"/>
      <c r="M4" s="505"/>
    </row>
    <row r="5" spans="2:13" ht="6" customHeight="1" x14ac:dyDescent="0.15">
      <c r="B5" s="513"/>
      <c r="C5" s="514"/>
      <c r="D5" s="514"/>
      <c r="E5" s="514"/>
      <c r="F5" s="514"/>
      <c r="G5" s="514"/>
      <c r="H5" s="514"/>
      <c r="I5" s="514"/>
      <c r="J5" s="514"/>
      <c r="K5" s="514"/>
      <c r="L5" s="514"/>
      <c r="M5" s="515"/>
    </row>
    <row r="6" spans="2:13" ht="13.5" customHeight="1" x14ac:dyDescent="0.2">
      <c r="B6" s="516"/>
      <c r="C6" s="517" t="s">
        <v>288</v>
      </c>
      <c r="D6" s="450"/>
      <c r="E6" s="450"/>
      <c r="F6" s="450"/>
      <c r="G6" s="450"/>
      <c r="H6" s="450"/>
      <c r="I6" s="450"/>
      <c r="J6" s="450"/>
      <c r="K6" s="450"/>
      <c r="L6" s="450"/>
      <c r="M6" s="518"/>
    </row>
    <row r="7" spans="2:13" ht="9" customHeight="1" x14ac:dyDescent="0.15">
      <c r="B7" s="519">
        <v>1</v>
      </c>
      <c r="C7" s="520" t="s">
        <v>119</v>
      </c>
      <c r="D7" s="520"/>
      <c r="E7" s="520"/>
      <c r="F7" s="520"/>
      <c r="G7" s="520"/>
      <c r="H7" s="520"/>
      <c r="I7" s="520"/>
      <c r="J7" s="520"/>
      <c r="K7" s="520"/>
      <c r="L7" s="520"/>
      <c r="M7" s="521"/>
    </row>
    <row r="8" spans="2:13" ht="10.5" customHeight="1" x14ac:dyDescent="0.15">
      <c r="B8" s="522"/>
      <c r="C8" s="523"/>
      <c r="D8" s="575" t="str">
        <f>'2 Provider Data'!C10</f>
        <v>Any Government Provider</v>
      </c>
      <c r="E8" s="575"/>
      <c r="F8" s="575"/>
      <c r="G8" s="524"/>
      <c r="H8" s="450"/>
      <c r="I8" s="450"/>
      <c r="J8" s="450"/>
      <c r="K8" s="450"/>
      <c r="L8" s="450"/>
      <c r="M8" s="518"/>
    </row>
    <row r="9" spans="2:13" ht="10.5" customHeight="1" x14ac:dyDescent="0.15">
      <c r="B9" s="522"/>
      <c r="C9" s="523"/>
      <c r="D9" s="575" t="str">
        <f>'2 Provider Data'!C25</f>
        <v xml:space="preserve">504 East Main Street </v>
      </c>
      <c r="E9" s="575"/>
      <c r="F9" s="575"/>
      <c r="G9" s="524"/>
      <c r="H9" s="450"/>
      <c r="I9" s="450"/>
      <c r="J9" s="450"/>
      <c r="K9" s="450"/>
      <c r="L9" s="450"/>
      <c r="M9" s="518"/>
    </row>
    <row r="10" spans="2:13" ht="10.5" customHeight="1" x14ac:dyDescent="0.15">
      <c r="B10" s="522"/>
      <c r="C10" s="450"/>
      <c r="D10" s="575" t="str">
        <f>'2 Provider Data'!C27</f>
        <v>Anytown, US 33333</v>
      </c>
      <c r="E10" s="575"/>
      <c r="F10" s="575"/>
      <c r="G10" s="450"/>
      <c r="H10" s="450"/>
      <c r="I10" s="525" t="s">
        <v>43</v>
      </c>
      <c r="J10" s="450"/>
      <c r="K10" s="450"/>
      <c r="L10" s="450"/>
      <c r="M10" s="518"/>
    </row>
    <row r="11" spans="2:13" ht="9" customHeight="1" x14ac:dyDescent="0.15">
      <c r="B11" s="526"/>
      <c r="C11" s="527"/>
      <c r="D11" s="527"/>
      <c r="E11" s="527"/>
      <c r="F11" s="527"/>
      <c r="G11" s="527"/>
      <c r="H11" s="527"/>
      <c r="I11" s="527"/>
      <c r="J11" s="527"/>
      <c r="K11" s="527"/>
      <c r="L11" s="527"/>
      <c r="M11" s="528"/>
    </row>
    <row r="12" spans="2:13" ht="9" customHeight="1" x14ac:dyDescent="0.15">
      <c r="B12" s="519">
        <v>2</v>
      </c>
      <c r="C12" s="529" t="s">
        <v>158</v>
      </c>
      <c r="D12" s="520"/>
      <c r="E12" s="520"/>
      <c r="F12" s="520"/>
      <c r="G12" s="520"/>
      <c r="H12" s="520"/>
      <c r="I12" s="530"/>
      <c r="J12" s="529" t="s">
        <v>43</v>
      </c>
      <c r="K12" s="450"/>
      <c r="L12" s="529"/>
      <c r="M12" s="521"/>
    </row>
    <row r="13" spans="2:13" ht="9" customHeight="1" x14ac:dyDescent="0.15">
      <c r="B13" s="516"/>
      <c r="C13" s="525"/>
      <c r="D13" s="450"/>
      <c r="E13" s="450"/>
      <c r="F13" s="450"/>
      <c r="G13" s="450"/>
      <c r="H13" s="450"/>
      <c r="I13" s="511"/>
      <c r="J13" s="525" t="s">
        <v>323</v>
      </c>
      <c r="K13" s="450"/>
      <c r="L13" s="531">
        <f>'2 Provider Data'!C12</f>
        <v>123456789</v>
      </c>
      <c r="M13" s="518"/>
    </row>
    <row r="14" spans="2:13" ht="10.5" customHeight="1" x14ac:dyDescent="0.15">
      <c r="B14" s="522"/>
      <c r="C14" s="450"/>
      <c r="D14" s="451" t="s">
        <v>59</v>
      </c>
      <c r="E14" s="450"/>
      <c r="F14" s="532">
        <f>'2 Provider Data'!E10</f>
        <v>41821</v>
      </c>
      <c r="G14" s="450"/>
      <c r="H14" s="450"/>
      <c r="I14" s="511"/>
      <c r="J14" s="450" t="s">
        <v>324</v>
      </c>
      <c r="K14" s="450"/>
      <c r="L14" s="531">
        <f>'2 Provider Data'!C11</f>
        <v>12345678</v>
      </c>
      <c r="M14" s="518"/>
    </row>
    <row r="15" spans="2:13" ht="10.5" customHeight="1" x14ac:dyDescent="0.15">
      <c r="B15" s="522"/>
      <c r="C15" s="450"/>
      <c r="D15" s="450"/>
      <c r="E15" s="450"/>
      <c r="F15" s="533"/>
      <c r="G15" s="450"/>
      <c r="H15" s="450"/>
      <c r="I15" s="511"/>
      <c r="J15" s="450"/>
      <c r="K15" s="450"/>
      <c r="M15" s="518"/>
    </row>
    <row r="16" spans="2:13" ht="10.5" customHeight="1" x14ac:dyDescent="0.15">
      <c r="B16" s="522"/>
      <c r="C16" s="450"/>
      <c r="D16" s="451" t="s">
        <v>60</v>
      </c>
      <c r="E16" s="450"/>
      <c r="F16" s="532">
        <f>'2 Provider Data'!E11</f>
        <v>42185</v>
      </c>
      <c r="G16" s="450"/>
      <c r="H16" s="450"/>
      <c r="I16" s="511"/>
      <c r="J16" s="525" t="s">
        <v>43</v>
      </c>
      <c r="K16" s="450"/>
      <c r="L16" s="450"/>
      <c r="M16" s="518"/>
    </row>
    <row r="17" spans="2:13" ht="9" customHeight="1" x14ac:dyDescent="0.15">
      <c r="B17" s="526"/>
      <c r="C17" s="527"/>
      <c r="D17" s="527"/>
      <c r="E17" s="527"/>
      <c r="F17" s="527"/>
      <c r="G17" s="527"/>
      <c r="H17" s="527"/>
      <c r="I17" s="534"/>
      <c r="J17" s="527"/>
      <c r="K17" s="527"/>
      <c r="L17" s="527"/>
      <c r="M17" s="528"/>
    </row>
    <row r="18" spans="2:13" ht="9" customHeight="1" x14ac:dyDescent="0.15">
      <c r="B18" s="519">
        <v>3</v>
      </c>
      <c r="C18" s="529" t="s">
        <v>61</v>
      </c>
      <c r="D18" s="520"/>
      <c r="E18" s="535" t="s">
        <v>267</v>
      </c>
      <c r="F18" s="536"/>
      <c r="G18" s="537"/>
      <c r="H18" s="537"/>
      <c r="I18" s="450"/>
      <c r="J18" s="538"/>
      <c r="K18" s="536"/>
      <c r="L18" s="537"/>
      <c r="M18" s="539"/>
    </row>
    <row r="19" spans="2:13" ht="9" customHeight="1" x14ac:dyDescent="0.15">
      <c r="B19" s="522"/>
      <c r="C19" s="450"/>
      <c r="D19" s="450"/>
      <c r="E19" s="511"/>
      <c r="F19" s="536"/>
      <c r="G19" s="450"/>
      <c r="H19" s="450"/>
      <c r="I19" s="450"/>
      <c r="J19" s="540"/>
      <c r="K19" s="450"/>
      <c r="L19" s="450"/>
      <c r="M19" s="518"/>
    </row>
    <row r="20" spans="2:13" ht="9" customHeight="1" x14ac:dyDescent="0.15">
      <c r="B20" s="522"/>
      <c r="C20" s="541" t="s">
        <v>269</v>
      </c>
      <c r="D20" s="505" t="s">
        <v>125</v>
      </c>
      <c r="E20" s="511"/>
      <c r="F20" s="525" t="s">
        <v>43</v>
      </c>
      <c r="G20" s="450"/>
      <c r="H20" s="542" t="s">
        <v>160</v>
      </c>
      <c r="I20" s="450"/>
      <c r="J20" s="542"/>
      <c r="K20" s="540"/>
      <c r="L20" s="542"/>
      <c r="M20" s="543"/>
    </row>
    <row r="21" spans="2:13" ht="9" customHeight="1" x14ac:dyDescent="0.15">
      <c r="B21" s="522"/>
      <c r="C21" s="525" t="s">
        <v>43</v>
      </c>
      <c r="D21" s="525" t="s">
        <v>43</v>
      </c>
      <c r="E21" s="544"/>
      <c r="F21" s="450"/>
      <c r="G21" s="450"/>
      <c r="H21" s="542" t="s">
        <v>48</v>
      </c>
      <c r="I21" s="450"/>
      <c r="J21" s="542"/>
      <c r="K21" s="450"/>
      <c r="L21" s="542"/>
      <c r="M21" s="543"/>
    </row>
    <row r="22" spans="2:13" ht="9" customHeight="1" x14ac:dyDescent="0.15">
      <c r="B22" s="522"/>
      <c r="C22" s="541" t="s">
        <v>269</v>
      </c>
      <c r="D22" s="450" t="s">
        <v>283</v>
      </c>
      <c r="E22" s="545"/>
      <c r="F22" s="450"/>
      <c r="G22" s="450"/>
      <c r="H22" s="546" t="s">
        <v>161</v>
      </c>
      <c r="I22" s="450"/>
      <c r="J22" s="546"/>
      <c r="K22" s="450"/>
      <c r="L22" s="546"/>
      <c r="M22" s="543"/>
    </row>
    <row r="23" spans="2:13" ht="9" customHeight="1" x14ac:dyDescent="0.15">
      <c r="B23" s="522"/>
      <c r="C23" s="525" t="s">
        <v>43</v>
      </c>
      <c r="D23" s="525" t="s">
        <v>43</v>
      </c>
      <c r="E23" s="511"/>
      <c r="F23" s="450"/>
      <c r="G23" s="450"/>
      <c r="H23" s="450"/>
      <c r="I23" s="450"/>
      <c r="J23" s="450"/>
      <c r="K23" s="540"/>
      <c r="L23" s="450"/>
      <c r="M23" s="518"/>
    </row>
    <row r="24" spans="2:13" ht="10.5" customHeight="1" thickBot="1" x14ac:dyDescent="0.2">
      <c r="B24" s="522"/>
      <c r="C24" s="541" t="s">
        <v>268</v>
      </c>
      <c r="D24" s="450" t="s">
        <v>159</v>
      </c>
      <c r="E24" s="511"/>
      <c r="F24" s="525" t="s">
        <v>290</v>
      </c>
      <c r="G24" s="525"/>
      <c r="H24" s="547">
        <f>'9  Settlement'!G14</f>
        <v>0</v>
      </c>
      <c r="I24" s="548"/>
      <c r="J24" s="561"/>
      <c r="K24" s="549"/>
      <c r="L24" s="550"/>
      <c r="M24" s="518"/>
    </row>
    <row r="25" spans="2:13" ht="9" customHeight="1" thickTop="1" x14ac:dyDescent="0.15">
      <c r="B25" s="522"/>
      <c r="C25" s="525" t="s">
        <v>43</v>
      </c>
      <c r="D25" s="450"/>
      <c r="E25" s="511"/>
      <c r="F25" s="542" t="s">
        <v>293</v>
      </c>
      <c r="G25" s="450"/>
      <c r="H25" s="450"/>
      <c r="I25" s="450"/>
      <c r="J25" s="450"/>
      <c r="K25" s="450"/>
      <c r="L25" s="450"/>
      <c r="M25" s="518"/>
    </row>
    <row r="26" spans="2:13" ht="9" customHeight="1" x14ac:dyDescent="0.15">
      <c r="B26" s="522"/>
      <c r="C26" s="525"/>
      <c r="D26" s="450"/>
      <c r="E26" s="511"/>
      <c r="F26" s="542"/>
      <c r="G26" s="450"/>
      <c r="H26" s="450"/>
      <c r="I26" s="450"/>
      <c r="J26" s="450"/>
      <c r="K26" s="450"/>
      <c r="L26" s="450"/>
      <c r="M26" s="518"/>
    </row>
    <row r="27" spans="2:13" ht="9" customHeight="1" thickBot="1" x14ac:dyDescent="0.2">
      <c r="B27" s="522"/>
      <c r="C27" s="525"/>
      <c r="D27" s="450"/>
      <c r="E27" s="511"/>
      <c r="F27" s="542" t="s">
        <v>294</v>
      </c>
      <c r="G27" s="450"/>
      <c r="H27" s="547">
        <f>'9  Settlement'!G16</f>
        <v>0</v>
      </c>
      <c r="I27" s="450"/>
      <c r="J27" s="561"/>
      <c r="K27" s="450"/>
      <c r="L27" s="450"/>
      <c r="M27" s="518"/>
    </row>
    <row r="28" spans="2:13" ht="9" customHeight="1" thickTop="1" x14ac:dyDescent="0.15">
      <c r="B28" s="522"/>
      <c r="C28" s="525"/>
      <c r="D28" s="450"/>
      <c r="E28" s="511"/>
      <c r="F28" s="542" t="s">
        <v>295</v>
      </c>
      <c r="G28" s="450"/>
      <c r="H28" s="450"/>
      <c r="I28" s="450"/>
      <c r="J28" s="450"/>
      <c r="K28" s="450"/>
      <c r="L28" s="450"/>
      <c r="M28" s="518"/>
    </row>
    <row r="29" spans="2:13" ht="9" customHeight="1" x14ac:dyDescent="0.15">
      <c r="B29" s="522"/>
      <c r="C29" s="525"/>
      <c r="D29" s="450"/>
      <c r="E29" s="511"/>
      <c r="F29" s="542"/>
      <c r="G29" s="450"/>
      <c r="H29" s="450"/>
      <c r="I29" s="450"/>
      <c r="J29" s="450"/>
      <c r="K29" s="450"/>
      <c r="L29" s="450"/>
      <c r="M29" s="518"/>
    </row>
    <row r="30" spans="2:13" ht="9" customHeight="1" thickBot="1" x14ac:dyDescent="0.2">
      <c r="B30" s="522"/>
      <c r="C30" s="525"/>
      <c r="D30" s="450"/>
      <c r="E30" s="511"/>
      <c r="F30" s="542" t="s">
        <v>296</v>
      </c>
      <c r="G30" s="450"/>
      <c r="H30" s="547">
        <f>'9  Settlement'!G20</f>
        <v>0</v>
      </c>
      <c r="I30" s="450"/>
      <c r="J30" s="561"/>
      <c r="K30" s="450"/>
      <c r="L30" s="450"/>
      <c r="M30" s="518"/>
    </row>
    <row r="31" spans="2:13" ht="9" customHeight="1" thickTop="1" x14ac:dyDescent="0.15">
      <c r="B31" s="522"/>
      <c r="C31" s="525"/>
      <c r="D31" s="450"/>
      <c r="E31" s="511"/>
      <c r="F31" s="542" t="s">
        <v>292</v>
      </c>
      <c r="G31" s="450"/>
      <c r="H31" s="450"/>
      <c r="I31" s="450"/>
      <c r="J31" s="450"/>
      <c r="K31" s="450"/>
      <c r="L31" s="450"/>
      <c r="M31" s="518"/>
    </row>
    <row r="32" spans="2:13" ht="9" customHeight="1" x14ac:dyDescent="0.15">
      <c r="B32" s="522"/>
      <c r="C32" s="525"/>
      <c r="D32" s="450"/>
      <c r="E32" s="511"/>
      <c r="F32" s="542"/>
      <c r="G32" s="450"/>
      <c r="H32" s="450"/>
      <c r="I32" s="450"/>
      <c r="J32" s="450"/>
      <c r="K32" s="450"/>
      <c r="L32" s="450"/>
      <c r="M32" s="518"/>
    </row>
    <row r="33" spans="2:16" ht="9" customHeight="1" thickBot="1" x14ac:dyDescent="0.2">
      <c r="B33" s="522"/>
      <c r="C33" s="525"/>
      <c r="D33" s="450"/>
      <c r="E33" s="511"/>
      <c r="F33" s="542" t="s">
        <v>297</v>
      </c>
      <c r="G33" s="450"/>
      <c r="H33" s="547">
        <f>'9  Settlement'!G23</f>
        <v>0</v>
      </c>
      <c r="I33" s="450"/>
      <c r="J33" s="561"/>
      <c r="K33" s="450"/>
      <c r="L33" s="450"/>
      <c r="M33" s="518"/>
    </row>
    <row r="34" spans="2:16" ht="9" customHeight="1" thickTop="1" x14ac:dyDescent="0.15">
      <c r="B34" s="522"/>
      <c r="C34" s="525"/>
      <c r="D34" s="450"/>
      <c r="E34" s="511"/>
      <c r="F34" s="542" t="s">
        <v>298</v>
      </c>
      <c r="G34" s="450"/>
      <c r="H34" s="450"/>
      <c r="I34" s="450"/>
      <c r="J34" s="450"/>
      <c r="K34" s="450"/>
      <c r="L34" s="450"/>
      <c r="M34" s="518"/>
    </row>
    <row r="35" spans="2:16" ht="9" customHeight="1" x14ac:dyDescent="0.15">
      <c r="B35" s="551"/>
      <c r="C35" s="501"/>
      <c r="D35" s="552"/>
      <c r="E35" s="501"/>
      <c r="F35" s="501"/>
      <c r="G35" s="501"/>
      <c r="H35" s="501"/>
      <c r="I35" s="501"/>
      <c r="J35" s="501"/>
      <c r="K35" s="501"/>
      <c r="L35" s="501"/>
      <c r="M35" s="553"/>
    </row>
    <row r="36" spans="2:16" ht="9" customHeight="1" x14ac:dyDescent="0.15">
      <c r="B36" s="522"/>
      <c r="C36" s="450"/>
      <c r="D36" s="450"/>
      <c r="E36" s="450"/>
      <c r="F36" s="450"/>
      <c r="G36" s="450"/>
      <c r="H36" s="450"/>
      <c r="I36" s="450"/>
      <c r="J36" s="450"/>
      <c r="K36" s="450"/>
      <c r="L36" s="450"/>
      <c r="M36" s="518"/>
    </row>
    <row r="37" spans="2:16" ht="12.75" customHeight="1" x14ac:dyDescent="0.2">
      <c r="B37" s="472"/>
      <c r="C37" s="473"/>
      <c r="D37" s="576" t="s">
        <v>300</v>
      </c>
      <c r="E37" s="576"/>
      <c r="F37" s="576"/>
      <c r="G37" s="576"/>
      <c r="H37" s="576"/>
      <c r="I37" s="576"/>
      <c r="J37" s="474"/>
      <c r="K37" s="474"/>
      <c r="L37" s="474"/>
      <c r="M37" s="475"/>
      <c r="N37" s="476"/>
      <c r="O37" s="476"/>
      <c r="P37" s="450"/>
    </row>
    <row r="38" spans="2:16" ht="10.5" customHeight="1" x14ac:dyDescent="0.2">
      <c r="B38" s="472"/>
      <c r="C38" s="477"/>
      <c r="D38" s="474"/>
      <c r="E38" s="474"/>
      <c r="F38" s="474"/>
      <c r="G38" s="474"/>
      <c r="H38" s="474"/>
      <c r="I38" s="474"/>
      <c r="J38" s="474"/>
      <c r="K38" s="474"/>
      <c r="L38" s="474"/>
      <c r="M38" s="475"/>
      <c r="N38" s="476"/>
      <c r="O38" s="476"/>
      <c r="P38" s="450"/>
    </row>
    <row r="39" spans="2:16" ht="15" customHeight="1" x14ac:dyDescent="0.2">
      <c r="B39" s="472"/>
      <c r="C39" s="473"/>
      <c r="D39" s="577" t="s">
        <v>301</v>
      </c>
      <c r="E39" s="577"/>
      <c r="F39" s="577"/>
      <c r="G39" s="577"/>
      <c r="H39" s="577"/>
      <c r="I39" s="577"/>
      <c r="J39" s="474"/>
      <c r="K39" s="474"/>
      <c r="L39" s="474"/>
      <c r="M39" s="475"/>
      <c r="N39" s="476"/>
      <c r="O39" s="476"/>
      <c r="P39" s="450"/>
    </row>
    <row r="40" spans="2:16" ht="10.5" customHeight="1" x14ac:dyDescent="0.2">
      <c r="B40" s="472"/>
      <c r="C40" s="473"/>
      <c r="D40" s="478"/>
      <c r="E40" s="474"/>
      <c r="F40" s="474"/>
      <c r="G40" s="474"/>
      <c r="H40" s="474"/>
      <c r="I40" s="474"/>
      <c r="J40" s="474"/>
      <c r="K40" s="474"/>
      <c r="L40" s="474"/>
      <c r="M40" s="475"/>
      <c r="N40" s="476"/>
      <c r="O40" s="476"/>
      <c r="P40" s="450"/>
    </row>
    <row r="41" spans="2:16" s="479" customFormat="1" ht="10.5" customHeight="1" x14ac:dyDescent="0.2">
      <c r="B41" s="480"/>
      <c r="C41" s="481"/>
      <c r="D41" s="478" t="s">
        <v>302</v>
      </c>
      <c r="E41" s="482"/>
      <c r="F41" s="482"/>
      <c r="G41" s="482"/>
      <c r="H41" s="482"/>
      <c r="I41" s="482"/>
      <c r="J41" s="482"/>
      <c r="K41" s="482"/>
      <c r="L41" s="482"/>
      <c r="M41" s="483"/>
      <c r="N41" s="484"/>
      <c r="O41" s="484"/>
      <c r="P41" s="482"/>
    </row>
    <row r="42" spans="2:16" s="479" customFormat="1" ht="12" customHeight="1" x14ac:dyDescent="0.2">
      <c r="B42" s="480"/>
      <c r="C42" s="485">
        <v>1</v>
      </c>
      <c r="D42" s="478" t="s">
        <v>303</v>
      </c>
      <c r="E42" s="482"/>
      <c r="F42" s="482"/>
      <c r="G42" s="482"/>
      <c r="H42" s="482"/>
      <c r="I42" s="482"/>
      <c r="J42" s="482"/>
      <c r="K42" s="482"/>
      <c r="L42" s="482"/>
      <c r="M42" s="483"/>
      <c r="N42" s="484"/>
      <c r="O42" s="484"/>
      <c r="P42" s="482"/>
    </row>
    <row r="43" spans="2:16" s="479" customFormat="1" ht="12" customHeight="1" x14ac:dyDescent="0.2">
      <c r="B43" s="480"/>
      <c r="C43" s="481"/>
      <c r="D43" s="478" t="s">
        <v>304</v>
      </c>
      <c r="E43" s="482"/>
      <c r="F43" s="482"/>
      <c r="G43" s="482"/>
      <c r="H43" s="486">
        <f>F14</f>
        <v>41821</v>
      </c>
      <c r="I43" s="487" t="s">
        <v>305</v>
      </c>
      <c r="J43" s="486">
        <f>F16</f>
        <v>42185</v>
      </c>
      <c r="K43" s="482"/>
      <c r="L43" s="482"/>
      <c r="M43" s="483"/>
      <c r="N43" s="484"/>
      <c r="O43" s="484"/>
      <c r="P43" s="482"/>
    </row>
    <row r="44" spans="2:16" s="479" customFormat="1" ht="12" customHeight="1" x14ac:dyDescent="0.2">
      <c r="B44" s="480"/>
      <c r="C44" s="481"/>
      <c r="D44" s="478" t="s">
        <v>306</v>
      </c>
      <c r="E44" s="482"/>
      <c r="F44" s="482"/>
      <c r="G44" s="482"/>
      <c r="H44" s="482"/>
      <c r="I44" s="482"/>
      <c r="J44" s="482"/>
      <c r="K44" s="482"/>
      <c r="L44" s="482"/>
      <c r="M44" s="483"/>
      <c r="N44" s="484"/>
      <c r="O44" s="484"/>
      <c r="P44" s="482"/>
    </row>
    <row r="45" spans="2:16" s="479" customFormat="1" ht="12" customHeight="1" x14ac:dyDescent="0.2">
      <c r="B45" s="480"/>
      <c r="C45" s="481"/>
      <c r="D45" s="478" t="s">
        <v>307</v>
      </c>
      <c r="E45" s="482"/>
      <c r="F45" s="482"/>
      <c r="G45" s="482"/>
      <c r="H45" s="482"/>
      <c r="I45" s="482"/>
      <c r="J45" s="482"/>
      <c r="K45" s="482"/>
      <c r="L45" s="482"/>
      <c r="M45" s="483"/>
      <c r="N45" s="484"/>
      <c r="O45" s="484"/>
      <c r="P45" s="482"/>
    </row>
    <row r="46" spans="2:16" s="479" customFormat="1" ht="12" customHeight="1" x14ac:dyDescent="0.2">
      <c r="B46" s="480"/>
      <c r="C46" s="485">
        <v>2</v>
      </c>
      <c r="D46" s="481" t="s">
        <v>308</v>
      </c>
      <c r="E46" s="485"/>
      <c r="F46" s="485"/>
      <c r="G46" s="485"/>
      <c r="H46" s="485"/>
      <c r="I46" s="485"/>
      <c r="J46" s="482"/>
      <c r="K46" s="488"/>
      <c r="L46" s="488"/>
      <c r="M46" s="483"/>
      <c r="N46" s="484"/>
      <c r="O46" s="484"/>
      <c r="P46" s="482"/>
    </row>
    <row r="47" spans="2:16" s="479" customFormat="1" ht="12" customHeight="1" x14ac:dyDescent="0.2">
      <c r="B47" s="480"/>
      <c r="C47" s="485"/>
      <c r="D47" s="481" t="s">
        <v>309</v>
      </c>
      <c r="E47" s="485"/>
      <c r="F47" s="485"/>
      <c r="G47" s="485"/>
      <c r="H47" s="485"/>
      <c r="I47" s="485"/>
      <c r="J47" s="482"/>
      <c r="K47" s="488"/>
      <c r="L47" s="488"/>
      <c r="M47" s="483"/>
      <c r="N47" s="484"/>
      <c r="O47" s="484"/>
      <c r="P47" s="482"/>
    </row>
    <row r="48" spans="2:16" s="479" customFormat="1" ht="12" customHeight="1" x14ac:dyDescent="0.2">
      <c r="B48" s="480"/>
      <c r="C48" s="485">
        <v>3</v>
      </c>
      <c r="D48" s="481" t="s">
        <v>310</v>
      </c>
      <c r="E48" s="485"/>
      <c r="F48" s="485"/>
      <c r="G48" s="485"/>
      <c r="H48" s="485"/>
      <c r="I48" s="485"/>
      <c r="J48" s="482"/>
      <c r="K48" s="488"/>
      <c r="L48" s="488"/>
      <c r="M48" s="483"/>
      <c r="N48" s="484"/>
      <c r="O48" s="484"/>
      <c r="P48" s="482"/>
    </row>
    <row r="49" spans="2:16" s="479" customFormat="1" ht="12" customHeight="1" x14ac:dyDescent="0.2">
      <c r="B49" s="480"/>
      <c r="C49" s="485"/>
      <c r="D49" s="481" t="s">
        <v>311</v>
      </c>
      <c r="E49" s="485"/>
      <c r="F49" s="485"/>
      <c r="G49" s="485"/>
      <c r="H49" s="485"/>
      <c r="I49" s="485"/>
      <c r="J49" s="482"/>
      <c r="K49" s="488"/>
      <c r="L49" s="488"/>
      <c r="M49" s="483"/>
      <c r="N49" s="484"/>
      <c r="O49" s="484"/>
      <c r="P49" s="482"/>
    </row>
    <row r="50" spans="2:16" s="479" customFormat="1" ht="12" customHeight="1" x14ac:dyDescent="0.2">
      <c r="B50" s="480"/>
      <c r="C50" s="485"/>
      <c r="D50" s="481" t="s">
        <v>312</v>
      </c>
      <c r="E50" s="485"/>
      <c r="F50" s="485"/>
      <c r="G50" s="485"/>
      <c r="H50" s="485"/>
      <c r="I50" s="485"/>
      <c r="J50" s="482"/>
      <c r="K50" s="488"/>
      <c r="L50" s="488"/>
      <c r="M50" s="483"/>
      <c r="N50" s="484"/>
      <c r="O50" s="484"/>
      <c r="P50" s="482"/>
    </row>
    <row r="51" spans="2:16" s="479" customFormat="1" ht="12" customHeight="1" x14ac:dyDescent="0.2">
      <c r="B51" s="480"/>
      <c r="C51" s="485"/>
      <c r="D51" s="481" t="s">
        <v>313</v>
      </c>
      <c r="E51" s="485"/>
      <c r="F51" s="485"/>
      <c r="G51" s="485"/>
      <c r="H51" s="485"/>
      <c r="I51" s="485"/>
      <c r="J51" s="482"/>
      <c r="K51" s="488"/>
      <c r="L51" s="488"/>
      <c r="M51" s="483"/>
      <c r="N51" s="484"/>
      <c r="O51" s="484"/>
      <c r="P51" s="482"/>
    </row>
    <row r="52" spans="2:16" s="479" customFormat="1" ht="12" customHeight="1" x14ac:dyDescent="0.2">
      <c r="B52" s="480"/>
      <c r="C52" s="485"/>
      <c r="D52" s="481" t="s">
        <v>314</v>
      </c>
      <c r="E52" s="485"/>
      <c r="F52" s="485"/>
      <c r="G52" s="485"/>
      <c r="H52" s="485"/>
      <c r="I52" s="485"/>
      <c r="J52" s="482"/>
      <c r="K52" s="488"/>
      <c r="L52" s="488"/>
      <c r="M52" s="483"/>
      <c r="N52" s="484"/>
      <c r="O52" s="484"/>
      <c r="P52" s="482"/>
    </row>
    <row r="53" spans="2:16" s="479" customFormat="1" ht="12" customHeight="1" x14ac:dyDescent="0.2">
      <c r="B53" s="480"/>
      <c r="C53" s="485">
        <v>4</v>
      </c>
      <c r="D53" s="481" t="s">
        <v>315</v>
      </c>
      <c r="E53" s="485"/>
      <c r="F53" s="485"/>
      <c r="G53" s="485"/>
      <c r="H53" s="485"/>
      <c r="I53" s="485"/>
      <c r="J53" s="482"/>
      <c r="K53" s="488"/>
      <c r="L53" s="488"/>
      <c r="M53" s="483"/>
      <c r="N53" s="484"/>
      <c r="O53" s="484"/>
      <c r="P53" s="482"/>
    </row>
    <row r="54" spans="2:16" s="479" customFormat="1" ht="12" customHeight="1" x14ac:dyDescent="0.2">
      <c r="B54" s="480"/>
      <c r="C54" s="485"/>
      <c r="D54" s="481" t="s">
        <v>316</v>
      </c>
      <c r="E54" s="485"/>
      <c r="F54" s="485"/>
      <c r="G54" s="485"/>
      <c r="H54" s="485"/>
      <c r="I54" s="485"/>
      <c r="J54" s="482"/>
      <c r="K54" s="488"/>
      <c r="L54" s="488"/>
      <c r="M54" s="483"/>
      <c r="N54" s="484"/>
      <c r="O54" s="484"/>
      <c r="P54" s="482"/>
    </row>
    <row r="55" spans="2:16" s="479" customFormat="1" ht="12" customHeight="1" x14ac:dyDescent="0.2">
      <c r="B55" s="480"/>
      <c r="C55" s="485">
        <v>5</v>
      </c>
      <c r="D55" s="481" t="s">
        <v>317</v>
      </c>
      <c r="E55" s="485"/>
      <c r="F55" s="485"/>
      <c r="G55" s="485"/>
      <c r="H55" s="485"/>
      <c r="I55" s="485"/>
      <c r="J55" s="482"/>
      <c r="K55" s="488"/>
      <c r="L55" s="488"/>
      <c r="M55" s="483"/>
      <c r="N55" s="484"/>
      <c r="O55" s="484"/>
      <c r="P55" s="482"/>
    </row>
    <row r="56" spans="2:16" s="479" customFormat="1" ht="12" customHeight="1" x14ac:dyDescent="0.2">
      <c r="B56" s="480"/>
      <c r="C56" s="485"/>
      <c r="D56" s="481" t="s">
        <v>318</v>
      </c>
      <c r="E56" s="485"/>
      <c r="F56" s="485"/>
      <c r="G56" s="485"/>
      <c r="H56" s="485"/>
      <c r="I56" s="485"/>
      <c r="J56" s="482"/>
      <c r="K56" s="488"/>
      <c r="L56" s="488"/>
      <c r="M56" s="483"/>
      <c r="N56" s="484"/>
      <c r="O56" s="484"/>
      <c r="P56" s="482"/>
    </row>
    <row r="57" spans="2:16" s="479" customFormat="1" ht="12" customHeight="1" x14ac:dyDescent="0.2">
      <c r="B57" s="480"/>
      <c r="C57" s="485">
        <v>6</v>
      </c>
      <c r="D57" s="481" t="s">
        <v>319</v>
      </c>
      <c r="E57" s="485"/>
      <c r="F57" s="485"/>
      <c r="G57" s="485"/>
      <c r="H57" s="485"/>
      <c r="I57" s="485"/>
      <c r="J57" s="482"/>
      <c r="K57" s="488"/>
      <c r="L57" s="488"/>
      <c r="M57" s="483"/>
      <c r="N57" s="484"/>
      <c r="O57" s="484"/>
      <c r="P57" s="482"/>
    </row>
    <row r="58" spans="2:16" s="479" customFormat="1" ht="12" customHeight="1" x14ac:dyDescent="0.2">
      <c r="B58" s="480"/>
      <c r="C58" s="485"/>
      <c r="D58" s="481" t="s">
        <v>320</v>
      </c>
      <c r="E58" s="485"/>
      <c r="F58" s="485"/>
      <c r="G58" s="485"/>
      <c r="H58" s="485"/>
      <c r="I58" s="485"/>
      <c r="J58" s="482"/>
      <c r="K58" s="488"/>
      <c r="L58" s="488"/>
      <c r="M58" s="483"/>
      <c r="N58" s="484"/>
      <c r="O58" s="484"/>
      <c r="P58" s="482"/>
    </row>
    <row r="59" spans="2:16" s="479" customFormat="1" ht="12" customHeight="1" x14ac:dyDescent="0.2">
      <c r="B59" s="480"/>
      <c r="C59" s="485"/>
      <c r="D59" s="481"/>
      <c r="E59" s="485"/>
      <c r="F59" s="485"/>
      <c r="G59" s="485"/>
      <c r="H59" s="485"/>
      <c r="I59" s="485"/>
      <c r="J59" s="482"/>
      <c r="K59" s="488"/>
      <c r="L59" s="488"/>
      <c r="M59" s="483"/>
      <c r="N59" s="484"/>
      <c r="O59" s="484"/>
      <c r="P59" s="482"/>
    </row>
    <row r="60" spans="2:16" s="479" customFormat="1" ht="12" customHeight="1" x14ac:dyDescent="0.2">
      <c r="B60" s="480"/>
      <c r="C60" s="485"/>
      <c r="D60" s="481"/>
      <c r="E60" s="485"/>
      <c r="F60" s="485"/>
      <c r="G60" s="485"/>
      <c r="H60" s="485"/>
      <c r="I60" s="485"/>
      <c r="J60" s="482"/>
      <c r="K60" s="488"/>
      <c r="L60" s="488"/>
      <c r="M60" s="483"/>
      <c r="N60" s="484"/>
      <c r="O60" s="484"/>
      <c r="P60" s="482"/>
    </row>
    <row r="61" spans="2:16" s="479" customFormat="1" ht="12" customHeight="1" x14ac:dyDescent="0.2">
      <c r="B61" s="480"/>
      <c r="C61" s="485"/>
      <c r="D61" s="481"/>
      <c r="E61" s="485"/>
      <c r="F61" s="485"/>
      <c r="G61" s="485"/>
      <c r="H61" s="485"/>
      <c r="I61" s="485"/>
      <c r="J61" s="482"/>
      <c r="K61" s="488"/>
      <c r="L61" s="488"/>
      <c r="M61" s="483"/>
      <c r="N61" s="484"/>
      <c r="O61" s="484"/>
      <c r="P61" s="482"/>
    </row>
    <row r="62" spans="2:16" s="479" customFormat="1" ht="12" customHeight="1" thickBot="1" x14ac:dyDescent="0.25">
      <c r="B62" s="480"/>
      <c r="C62" s="485"/>
      <c r="D62" s="481"/>
      <c r="E62" s="485"/>
      <c r="F62" s="485"/>
      <c r="G62" s="485"/>
      <c r="H62" s="485"/>
      <c r="I62" s="485"/>
      <c r="J62" s="482"/>
      <c r="K62" s="488"/>
      <c r="L62" s="488"/>
      <c r="M62" s="483"/>
      <c r="N62" s="484"/>
      <c r="O62" s="484"/>
      <c r="P62" s="482"/>
    </row>
    <row r="63" spans="2:16" ht="9" customHeight="1" x14ac:dyDescent="0.15">
      <c r="B63" s="522"/>
      <c r="C63" s="554" t="s">
        <v>321</v>
      </c>
      <c r="D63" s="555"/>
      <c r="E63" s="555"/>
      <c r="F63" s="555"/>
      <c r="G63" s="555"/>
      <c r="H63" s="450"/>
      <c r="I63" s="554" t="s">
        <v>62</v>
      </c>
      <c r="J63" s="554"/>
      <c r="K63" s="555"/>
      <c r="L63" s="555"/>
      <c r="M63" s="518"/>
    </row>
    <row r="64" spans="2:16" ht="9" customHeight="1" x14ac:dyDescent="0.15">
      <c r="B64" s="522"/>
      <c r="C64" s="525"/>
      <c r="D64" s="450"/>
      <c r="E64" s="450"/>
      <c r="F64" s="450"/>
      <c r="G64" s="450"/>
      <c r="H64" s="450"/>
      <c r="I64" s="525"/>
      <c r="J64" s="525"/>
      <c r="K64" s="450"/>
      <c r="L64" s="450"/>
      <c r="M64" s="518"/>
    </row>
    <row r="65" spans="2:13" ht="9" customHeight="1" thickBot="1" x14ac:dyDescent="0.2">
      <c r="B65" s="522"/>
      <c r="C65" s="525"/>
      <c r="D65" s="450"/>
      <c r="E65" s="450"/>
      <c r="F65" s="450"/>
      <c r="G65" s="450"/>
      <c r="H65" s="450"/>
      <c r="I65" s="525"/>
      <c r="J65" s="525"/>
      <c r="K65" s="450"/>
      <c r="L65" s="450"/>
      <c r="M65" s="518"/>
    </row>
    <row r="66" spans="2:13" ht="9" customHeight="1" x14ac:dyDescent="0.15">
      <c r="B66" s="522"/>
      <c r="C66" s="554" t="s">
        <v>322</v>
      </c>
      <c r="D66" s="555"/>
      <c r="E66" s="555"/>
      <c r="F66" s="555"/>
      <c r="G66" s="555"/>
      <c r="H66" s="450"/>
      <c r="I66" s="554" t="s">
        <v>62</v>
      </c>
      <c r="J66" s="554"/>
      <c r="K66" s="555"/>
      <c r="L66" s="555"/>
      <c r="M66" s="518"/>
    </row>
    <row r="67" spans="2:13" ht="9" customHeight="1" x14ac:dyDescent="0.15">
      <c r="B67" s="522"/>
      <c r="C67" s="525"/>
      <c r="D67" s="450"/>
      <c r="E67" s="450"/>
      <c r="F67" s="450"/>
      <c r="G67" s="450"/>
      <c r="H67" s="450"/>
      <c r="I67" s="525"/>
      <c r="J67" s="525"/>
      <c r="K67" s="450"/>
      <c r="L67" s="450"/>
      <c r="M67" s="518"/>
    </row>
    <row r="68" spans="2:13" ht="9" customHeight="1" x14ac:dyDescent="0.15">
      <c r="B68" s="522"/>
      <c r="C68" s="450"/>
      <c r="D68" s="450"/>
      <c r="E68" s="450"/>
      <c r="F68" s="450"/>
      <c r="G68" s="450"/>
      <c r="H68" s="450"/>
      <c r="I68" s="450"/>
      <c r="J68" s="450"/>
      <c r="K68" s="450"/>
      <c r="L68" s="450"/>
      <c r="M68" s="518"/>
    </row>
    <row r="69" spans="2:13" ht="9" customHeight="1" thickBot="1" x14ac:dyDescent="0.2">
      <c r="B69" s="522"/>
      <c r="C69" s="524"/>
      <c r="D69" s="573"/>
      <c r="E69" s="573"/>
      <c r="F69" s="573"/>
      <c r="G69" s="450"/>
      <c r="H69" s="450"/>
      <c r="I69" s="450"/>
      <c r="J69" s="574"/>
      <c r="K69" s="574"/>
      <c r="L69" s="574"/>
      <c r="M69" s="518"/>
    </row>
    <row r="70" spans="2:13" ht="9" customHeight="1" x14ac:dyDescent="0.15">
      <c r="B70" s="522"/>
      <c r="C70" s="554" t="s">
        <v>63</v>
      </c>
      <c r="D70" s="555"/>
      <c r="E70" s="555"/>
      <c r="F70" s="555"/>
      <c r="G70" s="555"/>
      <c r="H70" s="450"/>
      <c r="I70" s="554" t="s">
        <v>64</v>
      </c>
      <c r="J70" s="554"/>
      <c r="K70" s="555"/>
      <c r="L70" s="555"/>
      <c r="M70" s="518"/>
    </row>
    <row r="71" spans="2:13" ht="9" customHeight="1" thickBot="1" x14ac:dyDescent="0.2">
      <c r="B71" s="556"/>
      <c r="C71" s="557"/>
      <c r="D71" s="557"/>
      <c r="E71" s="557"/>
      <c r="F71" s="557"/>
      <c r="G71" s="557"/>
      <c r="H71" s="557"/>
      <c r="I71" s="557"/>
      <c r="J71" s="557"/>
      <c r="K71" s="557"/>
      <c r="L71" s="557"/>
      <c r="M71" s="558"/>
    </row>
    <row r="74" spans="2:13" x14ac:dyDescent="0.15">
      <c r="B74" s="559"/>
    </row>
    <row r="76" spans="2:13" x14ac:dyDescent="0.15">
      <c r="B76" s="560"/>
    </row>
    <row r="78" spans="2:13" x14ac:dyDescent="0.15">
      <c r="B78" s="512"/>
    </row>
    <row r="80" spans="2:13" x14ac:dyDescent="0.15">
      <c r="B80" s="559"/>
    </row>
  </sheetData>
  <sheetProtection algorithmName="SHA-512" hashValue="6ttv6DGLhOqLWbNkfL+w40OMzrojLiHZ9Qo6RLsQIEuKKHxS/WHJTTwZcQcYJZfmaPQeSwkv69rO8tnJt5A0rg==" saltValue="YGg0C6jIYsywybm3kv7BEQ==" spinCount="100000" sheet="1" objects="1" scenarios="1" selectLockedCells="1"/>
  <mergeCells count="7">
    <mergeCell ref="D69:F69"/>
    <mergeCell ref="J69:L69"/>
    <mergeCell ref="D8:F8"/>
    <mergeCell ref="D9:F9"/>
    <mergeCell ref="D10:F10"/>
    <mergeCell ref="D37:I37"/>
    <mergeCell ref="D39:I39"/>
  </mergeCells>
  <phoneticPr fontId="3" type="noConversion"/>
  <pageMargins left="0" right="0" top="0.5" bottom="0.6" header="0" footer="0.5"/>
  <pageSetup scale="93" orientation="portrait" r:id="rId1"/>
  <headerFooter alignWithMargins="0">
    <oddFooter>&amp;L&amp;8(Rev  1/2014)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J41"/>
  <sheetViews>
    <sheetView showGridLines="0" zoomScale="80" zoomScaleNormal="80" workbookViewId="0">
      <selection activeCell="C26" sqref="C26:E26"/>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10" width="16.140625" customWidth="1"/>
    <col min="11" max="12" width="12" customWidth="1"/>
    <col min="13" max="13" width="12.28515625" customWidth="1"/>
    <col min="14" max="14" width="7.7109375" customWidth="1"/>
  </cols>
  <sheetData>
    <row r="1" spans="1:88" ht="15.75" x14ac:dyDescent="0.25">
      <c r="A1" s="76"/>
      <c r="B1" s="76" t="str">
        <f>'2 Provider Data'!B1</f>
        <v>North Carolina Division of Medical Assistance</v>
      </c>
      <c r="M1" s="104" t="s">
        <v>134</v>
      </c>
    </row>
    <row r="2" spans="1:88" ht="15.75" x14ac:dyDescent="0.25">
      <c r="A2" s="76"/>
      <c r="B2" s="76" t="str">
        <f>'2 Provider Data'!B2</f>
        <v>CMS School Based Services Cost Report</v>
      </c>
      <c r="F2" s="115"/>
      <c r="G2" s="115"/>
      <c r="H2" s="115"/>
      <c r="I2" s="104"/>
      <c r="J2" s="106" t="str">
        <f>'2 Provider Data'!D3</f>
        <v>Provider Name:</v>
      </c>
      <c r="K2" s="106"/>
      <c r="L2" s="106"/>
      <c r="M2" s="104" t="str">
        <f>'2 Provider Data'!G3</f>
        <v>Any Government Provider</v>
      </c>
    </row>
    <row r="3" spans="1:88" ht="18" x14ac:dyDescent="0.25">
      <c r="A3" s="83"/>
      <c r="B3" s="76" t="s">
        <v>150</v>
      </c>
      <c r="J3" s="106" t="str">
        <f>'2 Provider Data'!D4</f>
        <v>NPI</v>
      </c>
      <c r="K3" s="104"/>
      <c r="L3" s="603">
        <f>'2 Provider Data'!G4</f>
        <v>123456789</v>
      </c>
      <c r="M3" s="603"/>
    </row>
    <row r="4" spans="1:88" ht="15.75" x14ac:dyDescent="0.25">
      <c r="B4" s="6"/>
      <c r="J4" s="106" t="str">
        <f>'2 Provider Data'!D5</f>
        <v>Provider Number:</v>
      </c>
      <c r="K4" s="105"/>
      <c r="L4" s="104"/>
      <c r="M4" s="104">
        <f>'2 Provider Data'!G5</f>
        <v>12345678</v>
      </c>
    </row>
    <row r="5" spans="1:88" ht="16.5" customHeight="1" x14ac:dyDescent="0.25">
      <c r="A5" s="36"/>
      <c r="B5" s="14"/>
      <c r="J5" s="106" t="str">
        <f>'2 Provider Data'!D6</f>
        <v>Reporting Period End:</v>
      </c>
      <c r="L5" s="104"/>
      <c r="M5" s="169">
        <f>'2 Provider Data'!G6</f>
        <v>42185</v>
      </c>
      <c r="N5" s="14"/>
      <c r="O5" s="14"/>
      <c r="P5" s="14"/>
      <c r="Q5" s="14"/>
      <c r="R5" s="14"/>
      <c r="S5" s="14"/>
      <c r="T5" s="14"/>
      <c r="U5" s="14"/>
      <c r="V5" s="14"/>
      <c r="W5" s="14"/>
      <c r="X5" s="14"/>
      <c r="Y5" s="14"/>
      <c r="Z5" s="14"/>
      <c r="AA5" s="14"/>
      <c r="AB5" s="14"/>
      <c r="AC5" s="14"/>
      <c r="AD5" s="14"/>
      <c r="AE5" s="14"/>
      <c r="AF5" s="14"/>
      <c r="AG5" s="14"/>
    </row>
    <row r="6" spans="1:88" ht="18.75" x14ac:dyDescent="0.3">
      <c r="A6" s="84" t="s">
        <v>22</v>
      </c>
      <c r="B6" s="85"/>
      <c r="C6" s="85"/>
      <c r="D6" s="86"/>
      <c r="I6" s="131"/>
    </row>
    <row r="7" spans="1:88" ht="13.5" thickBot="1" x14ac:dyDescent="0.25">
      <c r="A7" s="16"/>
    </row>
    <row r="8" spans="1:88" ht="32.25" customHeight="1" thickBot="1" x14ac:dyDescent="0.25">
      <c r="A8" s="378"/>
      <c r="B8" s="622" t="s">
        <v>105</v>
      </c>
      <c r="C8" s="623"/>
      <c r="D8" s="623"/>
      <c r="E8" s="623"/>
      <c r="F8" s="624"/>
      <c r="G8" s="619" t="s">
        <v>45</v>
      </c>
      <c r="H8" s="620"/>
      <c r="I8" s="620"/>
      <c r="J8" s="620"/>
      <c r="K8" s="620"/>
      <c r="L8" s="621"/>
      <c r="M8" s="216" t="s">
        <v>81</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204" t="s">
        <v>208</v>
      </c>
      <c r="C9" s="616" t="s">
        <v>84</v>
      </c>
      <c r="D9" s="617"/>
      <c r="E9" s="618"/>
      <c r="F9" s="204" t="s">
        <v>82</v>
      </c>
      <c r="G9" s="204" t="s">
        <v>214</v>
      </c>
      <c r="H9" s="204" t="s">
        <v>44</v>
      </c>
      <c r="I9" s="204" t="s">
        <v>215</v>
      </c>
      <c r="J9" s="204" t="s">
        <v>5</v>
      </c>
      <c r="K9" s="204" t="s">
        <v>152</v>
      </c>
      <c r="L9" s="204" t="s">
        <v>68</v>
      </c>
      <c r="M9" s="204" t="s">
        <v>83</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B11" s="627" t="s">
        <v>91</v>
      </c>
      <c r="C11" s="628"/>
      <c r="D11" s="629"/>
      <c r="E11" s="10"/>
      <c r="F11" s="10"/>
      <c r="H11" s="25"/>
      <c r="J11" s="50"/>
      <c r="K11" s="50"/>
      <c r="L11" s="50"/>
      <c r="M11" s="379"/>
    </row>
    <row r="12" spans="1:88" ht="13.5" thickBot="1" x14ac:dyDescent="0.25">
      <c r="A12" s="19"/>
      <c r="B12" s="199" t="s">
        <v>116</v>
      </c>
      <c r="C12" s="200"/>
      <c r="D12" s="27"/>
      <c r="E12" s="27"/>
      <c r="F12" s="426">
        <v>0</v>
      </c>
      <c r="G12" s="207"/>
      <c r="H12" s="144"/>
      <c r="I12" s="173"/>
      <c r="J12" s="208"/>
      <c r="K12" s="208"/>
      <c r="L12" s="208"/>
      <c r="M12" s="304">
        <f>F12</f>
        <v>0</v>
      </c>
    </row>
    <row r="13" spans="1:88" x14ac:dyDescent="0.2">
      <c r="A13" s="19"/>
      <c r="B13" s="381" t="s">
        <v>85</v>
      </c>
      <c r="C13" s="382"/>
      <c r="D13" s="383"/>
      <c r="E13" s="383"/>
      <c r="F13" s="384"/>
      <c r="G13" s="385"/>
      <c r="H13" s="386"/>
      <c r="I13" s="387"/>
      <c r="J13" s="388"/>
      <c r="K13" s="388"/>
      <c r="L13" s="388"/>
      <c r="M13" s="444"/>
    </row>
    <row r="14" spans="1:88" x14ac:dyDescent="0.2">
      <c r="A14" s="19"/>
      <c r="B14" s="424"/>
      <c r="C14" s="625"/>
      <c r="D14" s="626"/>
      <c r="E14" s="626"/>
      <c r="F14" s="412">
        <v>0</v>
      </c>
      <c r="G14" s="368"/>
      <c r="H14" s="427" t="str">
        <f>IF(G14="yes",+F14,"0")</f>
        <v>0</v>
      </c>
      <c r="I14" s="569">
        <v>0</v>
      </c>
      <c r="J14" s="365">
        <v>0</v>
      </c>
      <c r="K14" s="365"/>
      <c r="L14" s="365">
        <v>0</v>
      </c>
      <c r="M14" s="431">
        <f>H14+J14+K14+L14</f>
        <v>0</v>
      </c>
    </row>
    <row r="15" spans="1:88" x14ac:dyDescent="0.2">
      <c r="A15" s="19"/>
      <c r="B15" s="424"/>
      <c r="C15" s="625"/>
      <c r="D15" s="626"/>
      <c r="E15" s="626"/>
      <c r="F15" s="358">
        <v>0</v>
      </c>
      <c r="G15" s="368"/>
      <c r="H15" s="261" t="str">
        <f>IF(G15="yes",+F15,"0")</f>
        <v>0</v>
      </c>
      <c r="I15" s="364"/>
      <c r="J15" s="375">
        <v>0</v>
      </c>
      <c r="K15" s="375">
        <v>0</v>
      </c>
      <c r="L15" s="375">
        <v>0</v>
      </c>
      <c r="M15" s="428">
        <f>H15+J15+K15+L15</f>
        <v>0</v>
      </c>
    </row>
    <row r="16" spans="1:88" x14ac:dyDescent="0.2">
      <c r="A16" s="19"/>
      <c r="B16" s="424"/>
      <c r="C16" s="625"/>
      <c r="D16" s="626"/>
      <c r="E16" s="626"/>
      <c r="F16" s="358">
        <v>0</v>
      </c>
      <c r="G16" s="368"/>
      <c r="H16" s="261" t="str">
        <f>IF(G16="yes",+F16,"0")</f>
        <v>0</v>
      </c>
      <c r="I16" s="364"/>
      <c r="J16" s="375">
        <v>0</v>
      </c>
      <c r="K16" s="375">
        <v>0</v>
      </c>
      <c r="L16" s="375">
        <v>0</v>
      </c>
      <c r="M16" s="428">
        <f>H16+J16+K16+L16</f>
        <v>0</v>
      </c>
    </row>
    <row r="17" spans="1:14" ht="13.5" thickBot="1" x14ac:dyDescent="0.25">
      <c r="A17" s="19"/>
      <c r="B17" s="425"/>
      <c r="C17" s="630"/>
      <c r="D17" s="630"/>
      <c r="E17" s="630"/>
      <c r="F17" s="373">
        <v>0</v>
      </c>
      <c r="G17" s="374"/>
      <c r="H17" s="262" t="str">
        <f>IF(G17="yes",+F17,"0")</f>
        <v>0</v>
      </c>
      <c r="I17" s="376"/>
      <c r="J17" s="377">
        <v>0</v>
      </c>
      <c r="K17" s="377">
        <v>0</v>
      </c>
      <c r="L17" s="377">
        <v>0</v>
      </c>
      <c r="M17" s="429">
        <f>H17+J17+K17+L17</f>
        <v>0</v>
      </c>
    </row>
    <row r="18" spans="1:14" x14ac:dyDescent="0.2">
      <c r="A18" s="19"/>
      <c r="B18" s="210"/>
      <c r="C18" s="25"/>
      <c r="D18" s="25"/>
      <c r="E18" s="25"/>
      <c r="F18" s="141"/>
      <c r="G18" s="207"/>
      <c r="H18" s="209"/>
      <c r="I18" s="173"/>
      <c r="J18" s="208"/>
      <c r="K18" s="208"/>
      <c r="L18" s="208"/>
      <c r="M18" s="445"/>
    </row>
    <row r="19" spans="1:14" ht="13.5" thickBot="1" x14ac:dyDescent="0.25">
      <c r="A19" s="15"/>
      <c r="C19" s="21" t="str">
        <f>B11</f>
        <v>Direct Medical Supplies, Materials &amp; Other Cost</v>
      </c>
      <c r="H19" s="25"/>
      <c r="J19" s="50"/>
      <c r="K19" s="50"/>
      <c r="L19" s="50"/>
      <c r="M19" s="430">
        <f>M12-SUM(M14:M17)</f>
        <v>0</v>
      </c>
      <c r="N19" s="20" t="s">
        <v>220</v>
      </c>
    </row>
    <row r="20" spans="1:14" ht="13.5" thickTop="1" x14ac:dyDescent="0.2">
      <c r="A20" s="15"/>
      <c r="C20" s="21"/>
      <c r="H20" s="25"/>
      <c r="J20" s="50"/>
      <c r="K20" s="50"/>
      <c r="L20" s="50"/>
      <c r="M20" s="380"/>
    </row>
    <row r="21" spans="1:14" x14ac:dyDescent="0.2">
      <c r="B21" s="627" t="s">
        <v>90</v>
      </c>
      <c r="C21" s="629"/>
      <c r="F21" s="10"/>
      <c r="H21" s="25"/>
      <c r="J21" s="50"/>
      <c r="K21" s="50"/>
      <c r="L21" s="50"/>
      <c r="M21" s="379"/>
    </row>
    <row r="22" spans="1:14" ht="13.5" thickBot="1" x14ac:dyDescent="0.25">
      <c r="A22" s="19"/>
      <c r="B22" s="201" t="str">
        <f>B12</f>
        <v xml:space="preserve">Accrual Trial Balance </v>
      </c>
      <c r="C22" s="200"/>
      <c r="D22" s="27"/>
      <c r="E22" s="27"/>
      <c r="F22" s="370">
        <v>0</v>
      </c>
      <c r="G22" s="207"/>
      <c r="H22" s="144"/>
      <c r="I22" s="173"/>
      <c r="J22" s="208"/>
      <c r="K22" s="208"/>
      <c r="L22" s="208"/>
      <c r="M22" s="409">
        <f>F22</f>
        <v>0</v>
      </c>
    </row>
    <row r="23" spans="1:14" x14ac:dyDescent="0.2">
      <c r="A23" s="19"/>
      <c r="B23" s="392" t="s">
        <v>85</v>
      </c>
      <c r="C23" s="389"/>
      <c r="D23" s="287"/>
      <c r="E23" s="287"/>
      <c r="F23" s="296"/>
      <c r="G23" s="289"/>
      <c r="H23" s="390"/>
      <c r="I23" s="291"/>
      <c r="J23" s="391"/>
      <c r="K23" s="391"/>
      <c r="L23" s="391"/>
      <c r="M23" s="445"/>
    </row>
    <row r="24" spans="1:14" x14ac:dyDescent="0.2">
      <c r="A24" s="19"/>
      <c r="B24" s="371"/>
      <c r="C24" s="625"/>
      <c r="D24" s="626"/>
      <c r="E24" s="626"/>
      <c r="F24" s="358">
        <v>0</v>
      </c>
      <c r="G24" s="368"/>
      <c r="H24" s="261" t="str">
        <f>IF(G24="yes",+F24,"0")</f>
        <v>0</v>
      </c>
      <c r="I24" s="569"/>
      <c r="J24" s="365">
        <v>0</v>
      </c>
      <c r="K24" s="365"/>
      <c r="L24" s="365"/>
      <c r="M24" s="431">
        <f>H24+J24+K24+L24</f>
        <v>0</v>
      </c>
    </row>
    <row r="25" spans="1:14" x14ac:dyDescent="0.2">
      <c r="A25" s="19"/>
      <c r="B25" s="371"/>
      <c r="C25" s="625"/>
      <c r="D25" s="626"/>
      <c r="E25" s="626"/>
      <c r="F25" s="358">
        <v>0</v>
      </c>
      <c r="G25" s="368"/>
      <c r="H25" s="261" t="str">
        <f>IF(G25="yes",+F25,"0")</f>
        <v>0</v>
      </c>
      <c r="I25" s="364"/>
      <c r="J25" s="366">
        <v>0</v>
      </c>
      <c r="K25" s="366">
        <v>0</v>
      </c>
      <c r="L25" s="366">
        <v>0</v>
      </c>
      <c r="M25" s="428">
        <f>H25+J25+K25+L25</f>
        <v>0</v>
      </c>
    </row>
    <row r="26" spans="1:14" x14ac:dyDescent="0.2">
      <c r="A26" s="19"/>
      <c r="B26" s="371"/>
      <c r="C26" s="625"/>
      <c r="D26" s="626"/>
      <c r="E26" s="626"/>
      <c r="F26" s="358">
        <v>0</v>
      </c>
      <c r="G26" s="368"/>
      <c r="H26" s="261" t="str">
        <f>IF(G26="yes",+F26,"0")</f>
        <v>0</v>
      </c>
      <c r="I26" s="364"/>
      <c r="J26" s="366">
        <v>0</v>
      </c>
      <c r="K26" s="366">
        <v>0</v>
      </c>
      <c r="L26" s="366">
        <v>0</v>
      </c>
      <c r="M26" s="428">
        <f>H26+J26+K26+L26</f>
        <v>0</v>
      </c>
    </row>
    <row r="27" spans="1:14" ht="13.5" thickBot="1" x14ac:dyDescent="0.25">
      <c r="A27" s="19"/>
      <c r="B27" s="372"/>
      <c r="C27" s="630"/>
      <c r="D27" s="632"/>
      <c r="E27" s="632"/>
      <c r="F27" s="373">
        <v>0</v>
      </c>
      <c r="G27" s="374"/>
      <c r="H27" s="262" t="str">
        <f>IF(G27="yes",+F27,"0")</f>
        <v>0</v>
      </c>
      <c r="I27" s="376"/>
      <c r="J27" s="432">
        <v>0</v>
      </c>
      <c r="K27" s="432">
        <v>0</v>
      </c>
      <c r="L27" s="432">
        <v>0</v>
      </c>
      <c r="M27" s="429">
        <f>H27+J27+K27+L27</f>
        <v>0</v>
      </c>
    </row>
    <row r="28" spans="1:14" x14ac:dyDescent="0.2">
      <c r="A28" s="19"/>
      <c r="B28" s="210"/>
      <c r="C28" s="200"/>
      <c r="D28" s="27"/>
      <c r="E28" s="27"/>
      <c r="F28" s="141"/>
      <c r="G28" s="207"/>
      <c r="H28" s="209"/>
      <c r="I28" s="173"/>
      <c r="J28" s="208"/>
      <c r="K28" s="208"/>
      <c r="L28" s="208"/>
      <c r="M28" s="445"/>
    </row>
    <row r="29" spans="1:14" ht="13.5" thickBot="1" x14ac:dyDescent="0.25">
      <c r="A29" s="15"/>
      <c r="B29" s="10"/>
      <c r="C29" s="21" t="str">
        <f>B21</f>
        <v>Direct Medical Equipment</v>
      </c>
      <c r="H29" s="25"/>
      <c r="J29" s="50"/>
      <c r="K29" s="50"/>
      <c r="L29" s="50"/>
      <c r="M29" s="430">
        <f>M22-SUM(M24:M27)</f>
        <v>0</v>
      </c>
      <c r="N29" s="20" t="s">
        <v>220</v>
      </c>
    </row>
    <row r="30" spans="1:14" ht="13.5" thickTop="1" x14ac:dyDescent="0.2">
      <c r="A30" s="15"/>
      <c r="B30" s="10"/>
      <c r="C30" s="21"/>
      <c r="H30" s="25"/>
      <c r="J30" s="50"/>
      <c r="K30" s="50"/>
      <c r="L30" s="50"/>
      <c r="M30" s="186"/>
      <c r="N30" s="14"/>
    </row>
    <row r="31" spans="1:14" s="33" customFormat="1" x14ac:dyDescent="0.2">
      <c r="A31" s="119"/>
      <c r="B31" s="152"/>
      <c r="F31" s="59"/>
      <c r="J31" s="190"/>
      <c r="K31" s="190"/>
      <c r="L31" s="190"/>
      <c r="M31" s="191"/>
    </row>
    <row r="32" spans="1:14" s="33" customFormat="1" x14ac:dyDescent="0.2">
      <c r="A32" s="192"/>
      <c r="B32" s="193"/>
      <c r="C32" s="26"/>
      <c r="D32" s="26"/>
      <c r="E32" s="26"/>
      <c r="F32" s="185"/>
      <c r="G32" s="119"/>
      <c r="H32" s="194"/>
      <c r="I32" s="119"/>
      <c r="J32" s="195"/>
      <c r="K32" s="195"/>
      <c r="L32" s="195"/>
      <c r="M32" s="196"/>
    </row>
    <row r="33" spans="1:13" s="33" customFormat="1" x14ac:dyDescent="0.2">
      <c r="A33" s="192"/>
      <c r="B33" s="193"/>
      <c r="C33" s="26"/>
      <c r="D33" s="26"/>
      <c r="E33" s="26"/>
      <c r="F33" s="185"/>
      <c r="G33" s="119"/>
      <c r="H33" s="194"/>
      <c r="I33" s="119"/>
      <c r="J33" s="195"/>
      <c r="K33" s="195"/>
      <c r="L33" s="195"/>
      <c r="M33" s="196"/>
    </row>
    <row r="34" spans="1:13" s="33" customFormat="1" x14ac:dyDescent="0.2">
      <c r="A34" s="192"/>
      <c r="B34" s="193"/>
      <c r="C34" s="633"/>
      <c r="D34" s="633"/>
      <c r="E34" s="633"/>
      <c r="F34" s="185"/>
      <c r="G34" s="119"/>
      <c r="H34" s="194"/>
      <c r="I34" s="119"/>
      <c r="J34" s="195"/>
      <c r="K34" s="195"/>
      <c r="L34" s="195"/>
      <c r="M34" s="196"/>
    </row>
    <row r="35" spans="1:13" s="33" customFormat="1" x14ac:dyDescent="0.2">
      <c r="A35" s="192"/>
      <c r="B35" s="193"/>
      <c r="C35" s="633"/>
      <c r="D35" s="633"/>
      <c r="E35" s="633"/>
      <c r="F35" s="185"/>
      <c r="G35" s="119"/>
      <c r="H35" s="194"/>
      <c r="I35" s="119"/>
      <c r="J35" s="195"/>
      <c r="K35" s="195"/>
      <c r="L35" s="195"/>
      <c r="M35" s="196"/>
    </row>
    <row r="36" spans="1:13" s="33" customFormat="1" x14ac:dyDescent="0.2">
      <c r="A36" s="192"/>
      <c r="B36" s="193"/>
      <c r="C36" s="633"/>
      <c r="D36" s="633"/>
      <c r="E36" s="633"/>
      <c r="F36" s="185"/>
      <c r="G36" s="119"/>
      <c r="H36" s="194"/>
      <c r="I36" s="119"/>
      <c r="J36" s="195"/>
      <c r="K36" s="195"/>
      <c r="L36" s="195"/>
      <c r="M36" s="196"/>
    </row>
    <row r="37" spans="1:13" s="33" customFormat="1" x14ac:dyDescent="0.2">
      <c r="A37" s="192"/>
      <c r="B37" s="197"/>
      <c r="C37" s="631"/>
      <c r="D37" s="631"/>
      <c r="E37" s="631"/>
      <c r="F37" s="185"/>
      <c r="H37" s="194"/>
      <c r="J37" s="195"/>
      <c r="K37" s="195"/>
      <c r="L37" s="195"/>
      <c r="M37" s="196"/>
    </row>
    <row r="38" spans="1:13" s="33" customFormat="1" x14ac:dyDescent="0.2">
      <c r="A38" s="197"/>
      <c r="B38" s="197"/>
      <c r="C38" s="631"/>
      <c r="D38" s="631"/>
      <c r="E38" s="631"/>
      <c r="F38" s="185"/>
      <c r="H38" s="194"/>
      <c r="J38" s="195"/>
      <c r="K38" s="195"/>
      <c r="L38" s="195"/>
      <c r="M38" s="196"/>
    </row>
    <row r="39" spans="1:13" s="33" customFormat="1" x14ac:dyDescent="0.2">
      <c r="A39" s="192"/>
      <c r="B39" s="197"/>
      <c r="F39" s="185"/>
      <c r="H39" s="194"/>
      <c r="J39" s="195"/>
      <c r="K39" s="195"/>
      <c r="L39" s="195"/>
      <c r="M39" s="196"/>
    </row>
    <row r="40" spans="1:13" s="33" customFormat="1" x14ac:dyDescent="0.2">
      <c r="A40" s="119"/>
      <c r="C40" s="198"/>
      <c r="J40" s="190"/>
      <c r="K40" s="190"/>
      <c r="L40" s="190"/>
      <c r="M40" s="196"/>
    </row>
    <row r="41" spans="1:13" x14ac:dyDescent="0.2">
      <c r="A41" s="15"/>
      <c r="B41" s="124"/>
      <c r="J41" s="50"/>
      <c r="K41" s="50"/>
      <c r="L41" s="50"/>
      <c r="M41" s="189"/>
    </row>
  </sheetData>
  <sheetProtection algorithmName="SHA-512" hashValue="jiqk3msmvdfBMpIMZmCa3MvvRAunnW8fmSCgENZM0PPcIbeLi5c00cGH1jDe3iIqmv+iRPT8wtIYC9dE6hRtzg==" saltValue="clt78IyVGYmt/c9omvB2eQ==" spinCount="100000" sheet="1" objects="1" scenarios="1" selectLockedCells="1"/>
  <customSheetViews>
    <customSheetView guid="{9D87EA3D-9227-4A32-8926-FF7BE3A36AF7}" hiddenRows="1" showRuler="0" topLeftCell="A16">
      <selection activeCell="H18" sqref="H18"/>
      <pageMargins left="0.25" right="0.25" top="0.25" bottom="0.5" header="0.5" footer="0.25"/>
      <printOptions headings="1"/>
      <pageSetup scale="70" orientation="landscape" r:id="rId1"/>
      <headerFooter alignWithMargins="0">
        <oddFooter>&amp;LFORM CMS-10231&amp;CPage 12&amp;RExhibit 7</oddFooter>
      </headerFooter>
    </customSheetView>
  </customSheetViews>
  <mergeCells count="19">
    <mergeCell ref="C38:E38"/>
    <mergeCell ref="C25:E25"/>
    <mergeCell ref="C26:E26"/>
    <mergeCell ref="C27:E27"/>
    <mergeCell ref="C34:E34"/>
    <mergeCell ref="C35:E35"/>
    <mergeCell ref="C36:E36"/>
    <mergeCell ref="C37:E37"/>
    <mergeCell ref="L3:M3"/>
    <mergeCell ref="C9:E9"/>
    <mergeCell ref="G8:L8"/>
    <mergeCell ref="B8:F8"/>
    <mergeCell ref="C24:E24"/>
    <mergeCell ref="B11:D11"/>
    <mergeCell ref="B21:C21"/>
    <mergeCell ref="C14:E14"/>
    <mergeCell ref="C15:E15"/>
    <mergeCell ref="C16:E16"/>
    <mergeCell ref="C17:E17"/>
  </mergeCells>
  <phoneticPr fontId="3" type="noConversion"/>
  <pageMargins left="0.5" right="0.25" top="0.25" bottom="0.5" header="0.5" footer="0.25"/>
  <pageSetup scale="67" orientation="landscape" r:id="rId2"/>
  <headerFooter alignWithMargins="0">
    <oddFooter>&amp;L(Rev  1/2014)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1"/>
  <sheetViews>
    <sheetView showGridLines="0" zoomScale="80" zoomScaleNormal="80" workbookViewId="0">
      <selection activeCell="F16" sqref="F16"/>
    </sheetView>
  </sheetViews>
  <sheetFormatPr defaultRowHeight="12.75" x14ac:dyDescent="0.2"/>
  <cols>
    <col min="1" max="1" width="5" customWidth="1"/>
    <col min="2" max="2" width="14.85546875" customWidth="1"/>
    <col min="3" max="3" width="21.28515625" customWidth="1"/>
    <col min="4" max="4" width="13.5703125" customWidth="1"/>
    <col min="5" max="5" width="22.85546875" customWidth="1"/>
    <col min="6" max="6" width="13" customWidth="1"/>
    <col min="7" max="8" width="13.28515625" customWidth="1"/>
    <col min="9" max="10" width="16.140625" customWidth="1"/>
    <col min="11" max="12" width="12" customWidth="1"/>
    <col min="13" max="13" width="12.28515625" customWidth="1"/>
    <col min="14" max="14" width="24.28515625" customWidth="1"/>
  </cols>
  <sheetData>
    <row r="1" spans="1:88" ht="15.75" x14ac:dyDescent="0.25">
      <c r="A1" s="76"/>
      <c r="B1" s="76" t="str">
        <f>'2 Provider Data'!B1</f>
        <v>North Carolina Division of Medical Assistance</v>
      </c>
      <c r="M1" s="603" t="s">
        <v>100</v>
      </c>
      <c r="N1" s="603"/>
    </row>
    <row r="2" spans="1:88" ht="15.75" x14ac:dyDescent="0.25">
      <c r="A2" s="76"/>
      <c r="B2" s="76" t="str">
        <f>'2 Provider Data'!B2</f>
        <v>CMS School Based Services Cost Report</v>
      </c>
      <c r="F2" s="115"/>
      <c r="G2" s="115"/>
      <c r="H2" s="115"/>
      <c r="I2" s="104"/>
      <c r="J2" s="106" t="str">
        <f>'2 Provider Data'!D3</f>
        <v>Provider Name:</v>
      </c>
      <c r="K2" s="106"/>
      <c r="L2" s="106"/>
      <c r="M2" s="106"/>
      <c r="N2" s="104" t="str">
        <f>'2 Provider Data'!G3</f>
        <v>Any Government Provider</v>
      </c>
    </row>
    <row r="3" spans="1:88" ht="18" x14ac:dyDescent="0.25">
      <c r="A3" s="83"/>
      <c r="B3" s="76" t="s">
        <v>151</v>
      </c>
      <c r="J3" s="106" t="str">
        <f>'2 Provider Data'!D4</f>
        <v>NPI</v>
      </c>
      <c r="K3" s="104"/>
      <c r="L3" s="104"/>
      <c r="M3" s="603">
        <f>'2 Provider Data'!G4</f>
        <v>123456789</v>
      </c>
      <c r="N3" s="603"/>
    </row>
    <row r="4" spans="1:88" ht="15.75" x14ac:dyDescent="0.25">
      <c r="B4" s="6"/>
      <c r="J4" s="106" t="str">
        <f>'2 Provider Data'!D5</f>
        <v>Provider Number:</v>
      </c>
      <c r="K4" s="105"/>
      <c r="L4" s="104"/>
      <c r="M4" s="104"/>
      <c r="N4" s="447">
        <f>'2 Provider Data'!G5</f>
        <v>12345678</v>
      </c>
    </row>
    <row r="5" spans="1:88" ht="16.5" customHeight="1" x14ac:dyDescent="0.25">
      <c r="A5" s="36"/>
      <c r="B5" s="14"/>
      <c r="J5" s="106" t="str">
        <f>'2 Provider Data'!D6</f>
        <v>Reporting Period End:</v>
      </c>
      <c r="L5" s="104"/>
      <c r="M5" s="590">
        <f>'2 Provider Data'!G6</f>
        <v>42185</v>
      </c>
      <c r="N5" s="590"/>
      <c r="O5" s="14"/>
      <c r="P5" s="14"/>
      <c r="Q5" s="14"/>
      <c r="R5" s="14"/>
      <c r="S5" s="14"/>
      <c r="T5" s="14"/>
      <c r="U5" s="14"/>
      <c r="V5" s="14"/>
      <c r="W5" s="14"/>
      <c r="X5" s="14"/>
      <c r="Y5" s="14"/>
      <c r="Z5" s="14"/>
      <c r="AA5" s="14"/>
      <c r="AB5" s="14"/>
      <c r="AC5" s="14"/>
      <c r="AD5" s="14"/>
      <c r="AE5" s="14"/>
      <c r="AF5" s="14"/>
      <c r="AG5" s="14"/>
    </row>
    <row r="6" spans="1:88" ht="18.75" x14ac:dyDescent="0.3">
      <c r="A6" s="84" t="s">
        <v>22</v>
      </c>
      <c r="B6" s="85"/>
      <c r="C6" s="85"/>
      <c r="D6" s="86"/>
      <c r="I6" s="131"/>
    </row>
    <row r="7" spans="1:88" ht="13.5" thickBot="1" x14ac:dyDescent="0.25">
      <c r="A7" s="16"/>
    </row>
    <row r="8" spans="1:88" ht="31.5" customHeight="1" thickBot="1" x14ac:dyDescent="0.25">
      <c r="A8" s="15"/>
      <c r="B8" s="622" t="s">
        <v>105</v>
      </c>
      <c r="C8" s="623"/>
      <c r="D8" s="623"/>
      <c r="E8" s="623"/>
      <c r="F8" s="624"/>
      <c r="G8" s="619" t="s">
        <v>45</v>
      </c>
      <c r="H8" s="620"/>
      <c r="I8" s="620"/>
      <c r="J8" s="620"/>
      <c r="K8" s="620"/>
      <c r="L8" s="621"/>
      <c r="M8" s="216" t="s">
        <v>81</v>
      </c>
      <c r="N8" s="14"/>
      <c r="O8" s="14"/>
      <c r="P8" s="14"/>
      <c r="Q8" s="14"/>
      <c r="R8" s="14"/>
      <c r="S8" s="14"/>
      <c r="T8" s="14"/>
      <c r="U8" s="14"/>
      <c r="V8" s="14"/>
      <c r="W8" s="14"/>
      <c r="X8" s="14"/>
      <c r="Y8" s="14"/>
      <c r="Z8" s="14"/>
      <c r="AA8" s="14"/>
      <c r="AB8" s="14"/>
      <c r="AC8" s="14"/>
      <c r="AD8" s="14"/>
      <c r="AE8" s="14"/>
      <c r="AF8" s="14"/>
      <c r="AG8" s="14"/>
      <c r="AH8" s="14"/>
      <c r="AI8" s="14"/>
    </row>
    <row r="9" spans="1:88" ht="84.75" customHeight="1" x14ac:dyDescent="0.2">
      <c r="A9" s="88"/>
      <c r="B9" s="204" t="s">
        <v>208</v>
      </c>
      <c r="C9" s="616" t="s">
        <v>84</v>
      </c>
      <c r="D9" s="617"/>
      <c r="E9" s="618"/>
      <c r="F9" s="204" t="s">
        <v>82</v>
      </c>
      <c r="G9" s="204" t="s">
        <v>214</v>
      </c>
      <c r="H9" s="204" t="s">
        <v>44</v>
      </c>
      <c r="I9" s="204" t="s">
        <v>215</v>
      </c>
      <c r="J9" s="204" t="s">
        <v>5</v>
      </c>
      <c r="K9" s="204" t="s">
        <v>153</v>
      </c>
      <c r="L9" s="204" t="s">
        <v>68</v>
      </c>
      <c r="M9" s="204" t="s">
        <v>83</v>
      </c>
      <c r="N9" s="567"/>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row>
    <row r="11" spans="1:88" x14ac:dyDescent="0.2">
      <c r="A11" s="15"/>
      <c r="B11" s="627" t="s">
        <v>230</v>
      </c>
      <c r="C11" s="628"/>
      <c r="D11" s="629"/>
      <c r="F11" s="10"/>
      <c r="H11" s="25"/>
      <c r="J11" s="181"/>
      <c r="K11" s="181"/>
      <c r="L11" s="181"/>
      <c r="M11" s="394"/>
    </row>
    <row r="12" spans="1:88" ht="13.5" thickBot="1" x14ac:dyDescent="0.25">
      <c r="A12" s="19"/>
      <c r="B12" s="201" t="s">
        <v>116</v>
      </c>
      <c r="C12" s="27"/>
      <c r="D12" s="27"/>
      <c r="E12" s="27"/>
      <c r="F12" s="426">
        <v>0</v>
      </c>
      <c r="G12" s="52"/>
      <c r="H12" s="144"/>
      <c r="I12" s="52"/>
      <c r="J12" s="211"/>
      <c r="K12" s="211"/>
      <c r="L12" s="211"/>
      <c r="M12" s="409">
        <f>F12</f>
        <v>0</v>
      </c>
    </row>
    <row r="13" spans="1:88" x14ac:dyDescent="0.2">
      <c r="A13" s="19"/>
      <c r="B13" s="396" t="s">
        <v>85</v>
      </c>
      <c r="C13" s="287"/>
      <c r="D13" s="287"/>
      <c r="E13" s="287"/>
      <c r="F13" s="296"/>
      <c r="G13" s="298"/>
      <c r="H13" s="390"/>
      <c r="I13" s="298"/>
      <c r="J13" s="395"/>
      <c r="K13" s="395"/>
      <c r="L13" s="395"/>
      <c r="M13" s="444"/>
    </row>
    <row r="14" spans="1:88" x14ac:dyDescent="0.2">
      <c r="A14" s="19"/>
      <c r="B14" s="433"/>
      <c r="C14" s="635"/>
      <c r="D14" s="635"/>
      <c r="E14" s="635"/>
      <c r="F14" s="412">
        <v>0</v>
      </c>
      <c r="G14" s="367"/>
      <c r="H14" s="427" t="str">
        <f>IF(G14="yes",+F14,"0")</f>
        <v>0</v>
      </c>
      <c r="I14" s="367"/>
      <c r="J14" s="413">
        <v>0</v>
      </c>
      <c r="K14" s="413"/>
      <c r="L14" s="413"/>
      <c r="M14" s="431">
        <f>J14+K14+L14</f>
        <v>0</v>
      </c>
    </row>
    <row r="15" spans="1:88" x14ac:dyDescent="0.2">
      <c r="A15" s="19"/>
      <c r="B15" s="433"/>
      <c r="C15" s="635"/>
      <c r="D15" s="635"/>
      <c r="E15" s="635"/>
      <c r="F15" s="358">
        <v>0</v>
      </c>
      <c r="G15" s="367"/>
      <c r="H15" s="261" t="str">
        <f>IF(G15="yes",+F15,"0")</f>
        <v>0</v>
      </c>
      <c r="I15" s="367"/>
      <c r="J15" s="363">
        <v>0</v>
      </c>
      <c r="K15" s="363">
        <v>0</v>
      </c>
      <c r="L15" s="363">
        <v>0</v>
      </c>
      <c r="M15" s="428">
        <f>H15+J15+K15+L15</f>
        <v>0</v>
      </c>
    </row>
    <row r="16" spans="1:88" x14ac:dyDescent="0.2">
      <c r="A16" s="19"/>
      <c r="B16" s="433"/>
      <c r="C16" s="635"/>
      <c r="D16" s="635"/>
      <c r="E16" s="635"/>
      <c r="F16" s="358">
        <v>0</v>
      </c>
      <c r="G16" s="367"/>
      <c r="H16" s="261" t="str">
        <f>IF(G16="yes",+F16,"0")</f>
        <v>0</v>
      </c>
      <c r="I16" s="367"/>
      <c r="J16" s="363">
        <v>0</v>
      </c>
      <c r="K16" s="363">
        <v>0</v>
      </c>
      <c r="L16" s="363">
        <v>0</v>
      </c>
      <c r="M16" s="428">
        <f>H16+J16+K16+L16</f>
        <v>0</v>
      </c>
    </row>
    <row r="17" spans="1:14" x14ac:dyDescent="0.2">
      <c r="A17" s="19"/>
      <c r="B17" s="433"/>
      <c r="C17" s="635"/>
      <c r="D17" s="635"/>
      <c r="E17" s="635"/>
      <c r="F17" s="358">
        <v>0</v>
      </c>
      <c r="G17" s="367"/>
      <c r="H17" s="261" t="str">
        <f>IF(G17="yes",+F17,"0")</f>
        <v>0</v>
      </c>
      <c r="I17" s="367"/>
      <c r="J17" s="363">
        <v>0</v>
      </c>
      <c r="K17" s="363">
        <v>0</v>
      </c>
      <c r="L17" s="363">
        <v>0</v>
      </c>
      <c r="M17" s="428">
        <f>H17+J17+K17+L17</f>
        <v>0</v>
      </c>
    </row>
    <row r="18" spans="1:14" ht="13.5" thickBot="1" x14ac:dyDescent="0.25">
      <c r="A18" s="19"/>
      <c r="B18" s="434"/>
      <c r="C18" s="634"/>
      <c r="D18" s="634"/>
      <c r="E18" s="634"/>
      <c r="F18" s="373">
        <v>0</v>
      </c>
      <c r="G18" s="435"/>
      <c r="H18" s="262" t="str">
        <f>IF(G18="yes",+F18,"0")</f>
        <v>0</v>
      </c>
      <c r="I18" s="435"/>
      <c r="J18" s="436">
        <v>0</v>
      </c>
      <c r="K18" s="436">
        <v>0</v>
      </c>
      <c r="L18" s="436">
        <v>0</v>
      </c>
      <c r="M18" s="429">
        <f>H18+J18+K18+L18</f>
        <v>0</v>
      </c>
    </row>
    <row r="19" spans="1:14" x14ac:dyDescent="0.2">
      <c r="A19" s="19"/>
      <c r="B19" s="210" t="s">
        <v>118</v>
      </c>
      <c r="C19" s="25"/>
      <c r="D19" s="25"/>
      <c r="E19" s="25"/>
      <c r="F19" s="141"/>
      <c r="G19" s="25"/>
      <c r="H19" s="144"/>
      <c r="I19" s="25"/>
      <c r="J19" s="211"/>
      <c r="K19" s="211"/>
      <c r="L19" s="211"/>
      <c r="M19" s="445"/>
    </row>
    <row r="20" spans="1:14" ht="13.5" thickBot="1" x14ac:dyDescent="0.25">
      <c r="A20" s="237"/>
      <c r="B20" s="25"/>
      <c r="C20" s="22" t="str">
        <f>B11</f>
        <v>Other Admin Claiming Cost - State MAC Plan</v>
      </c>
      <c r="J20" s="181"/>
      <c r="K20" s="181"/>
      <c r="L20" s="181"/>
      <c r="M20" s="430">
        <f>M12-SUM(M14:M18)</f>
        <v>0</v>
      </c>
      <c r="N20" s="20" t="s">
        <v>221</v>
      </c>
    </row>
    <row r="21" spans="1:14" ht="13.5" thickTop="1" x14ac:dyDescent="0.2">
      <c r="A21" s="15"/>
      <c r="B21" s="124"/>
      <c r="J21" s="181"/>
      <c r="K21" s="181"/>
      <c r="L21" s="181"/>
      <c r="M21" s="189"/>
    </row>
  </sheetData>
  <sheetProtection algorithmName="SHA-512" hashValue="OcUhG4L3CVTXr7sySqsKNcMfp24cFpodRJ2okbabu8cZkzGLpjW5mx5kf+VacCAprTLtaR9bbexoRQcLh3bm6g==" saltValue="oHvDsMe0MUstqnv6Q7H27Q==" spinCount="100000" sheet="1" objects="1" scenarios="1" selectLockedCells="1"/>
  <customSheetViews>
    <customSheetView guid="{9D87EA3D-9227-4A32-8926-FF7BE3A36AF7}" hiddenRows="1" showRuler="0" topLeftCell="H1">
      <selection activeCell="A28" sqref="A28"/>
      <pageMargins left="0.25" right="0.25" top="0.25" bottom="0.5" header="0.5" footer="0.25"/>
      <printOptions headings="1"/>
      <pageSetup scale="70" orientation="landscape" r:id="rId1"/>
      <headerFooter alignWithMargins="0">
        <oddFooter>&amp;LFORM CMS-10231&amp;CPage 13&amp;RExhibit 8</oddFooter>
      </headerFooter>
    </customSheetView>
  </customSheetViews>
  <mergeCells count="12">
    <mergeCell ref="M1:N1"/>
    <mergeCell ref="C9:E9"/>
    <mergeCell ref="G8:L8"/>
    <mergeCell ref="B8:F8"/>
    <mergeCell ref="C18:E18"/>
    <mergeCell ref="C14:E14"/>
    <mergeCell ref="C15:E15"/>
    <mergeCell ref="C16:E16"/>
    <mergeCell ref="C17:E17"/>
    <mergeCell ref="M3:N3"/>
    <mergeCell ref="M5:N5"/>
    <mergeCell ref="B11:D11"/>
  </mergeCells>
  <phoneticPr fontId="3" type="noConversion"/>
  <pageMargins left="0.5" right="0.25" top="0.5" bottom="0.5" header="0.75" footer="0.25"/>
  <pageSetup scale="67" orientation="landscape" r:id="rId2"/>
  <headerFooter alignWithMargins="0">
    <oddFooter>&amp;L(Rev  1/2014)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zoomScale="80" zoomScaleNormal="80" workbookViewId="0">
      <selection activeCell="G18" sqref="G18"/>
    </sheetView>
  </sheetViews>
  <sheetFormatPr defaultRowHeight="12.75" x14ac:dyDescent="0.2"/>
  <cols>
    <col min="1" max="1" width="3.85546875" customWidth="1"/>
    <col min="2" max="2" width="4.85546875" customWidth="1"/>
    <col min="3" max="3" width="14" style="14" customWidth="1"/>
    <col min="4" max="4" width="61" customWidth="1"/>
    <col min="5" max="5" width="10" customWidth="1"/>
    <col min="6" max="6" width="13.5703125" customWidth="1"/>
    <col min="7" max="7" width="13.28515625" customWidth="1"/>
    <col min="8" max="8" width="15.140625" customWidth="1"/>
  </cols>
  <sheetData>
    <row r="1" spans="1:10" ht="15.75" x14ac:dyDescent="0.25">
      <c r="A1" s="76"/>
      <c r="B1" s="76" t="str">
        <f>'2 Provider Data'!B1</f>
        <v>North Carolina Division of Medical Assistance</v>
      </c>
      <c r="F1" s="6"/>
      <c r="H1" s="104" t="s">
        <v>135</v>
      </c>
    </row>
    <row r="2" spans="1:10" ht="15.75" x14ac:dyDescent="0.25">
      <c r="A2" s="76"/>
      <c r="B2" s="76" t="str">
        <f>'2 Provider Data'!B2</f>
        <v>CMS School Based Services Cost Report</v>
      </c>
      <c r="E2" s="120" t="str">
        <f>'2 Provider Data'!D3</f>
        <v>Provider Name:</v>
      </c>
      <c r="F2" s="106"/>
      <c r="G2" s="38"/>
      <c r="H2" s="104" t="str">
        <f>'2 Provider Data'!G3</f>
        <v>Any Government Provider</v>
      </c>
    </row>
    <row r="3" spans="1:10" ht="15.75" x14ac:dyDescent="0.25">
      <c r="A3" s="76"/>
      <c r="B3" s="76" t="s">
        <v>252</v>
      </c>
      <c r="E3" s="120" t="str">
        <f>'2 Provider Data'!D4</f>
        <v>NPI</v>
      </c>
      <c r="F3" s="6"/>
      <c r="H3" s="104">
        <f>'2 Provider Data'!G4</f>
        <v>123456789</v>
      </c>
    </row>
    <row r="4" spans="1:10" ht="15.75" x14ac:dyDescent="0.25">
      <c r="A4" s="126"/>
      <c r="B4" s="126"/>
      <c r="C4" s="187"/>
      <c r="D4" s="323" t="s">
        <v>22</v>
      </c>
      <c r="E4" s="120" t="str">
        <f>'2 Provider Data'!D5</f>
        <v>Provider Number:</v>
      </c>
      <c r="F4" s="6"/>
      <c r="H4" s="104">
        <f>'2 Provider Data'!G5</f>
        <v>12345678</v>
      </c>
    </row>
    <row r="5" spans="1:10" ht="15.75" x14ac:dyDescent="0.25">
      <c r="A5" s="33"/>
      <c r="B5" s="33"/>
      <c r="C5" s="33"/>
      <c r="D5" s="15"/>
      <c r="E5" s="120" t="str">
        <f>'2 Provider Data'!D6</f>
        <v>Reporting Period End:</v>
      </c>
      <c r="F5" s="15"/>
      <c r="G5" s="15"/>
      <c r="H5" s="105">
        <f>'2 Provider Data'!G6</f>
        <v>42185</v>
      </c>
      <c r="I5" s="105"/>
      <c r="J5" s="5"/>
    </row>
    <row r="6" spans="1:10" ht="12.75" customHeight="1" x14ac:dyDescent="0.2">
      <c r="A6" s="15"/>
      <c r="B6" s="15"/>
      <c r="C6" s="15"/>
      <c r="D6" s="446"/>
      <c r="E6" s="446"/>
      <c r="F6" s="15"/>
      <c r="G6" s="15"/>
      <c r="H6" s="15"/>
    </row>
    <row r="7" spans="1:10" s="58" customFormat="1" ht="51.75" customHeight="1" x14ac:dyDescent="0.2">
      <c r="A7" s="42"/>
      <c r="B7" s="452" t="s">
        <v>291</v>
      </c>
      <c r="C7" s="12" t="s">
        <v>253</v>
      </c>
      <c r="D7" s="315" t="s">
        <v>273</v>
      </c>
      <c r="E7" s="495"/>
      <c r="F7" s="258" t="s">
        <v>254</v>
      </c>
      <c r="G7" s="324" t="s">
        <v>76</v>
      </c>
      <c r="H7" s="324" t="s">
        <v>255</v>
      </c>
    </row>
    <row r="8" spans="1:10" x14ac:dyDescent="0.2">
      <c r="A8" s="15"/>
      <c r="B8" s="7"/>
      <c r="C8" s="7"/>
      <c r="D8" s="9"/>
      <c r="E8" s="325"/>
      <c r="F8" s="325"/>
      <c r="G8" s="326"/>
      <c r="H8" s="326"/>
    </row>
    <row r="9" spans="1:10" x14ac:dyDescent="0.2">
      <c r="A9" s="15"/>
      <c r="B9" s="7">
        <v>1</v>
      </c>
      <c r="C9" s="7" t="s">
        <v>95</v>
      </c>
      <c r="D9" s="128" t="str">
        <f>'4A Medical Cost Summary '!B2</f>
        <v>CMS School Based Services Cost Report</v>
      </c>
      <c r="E9" s="128"/>
      <c r="F9" s="327">
        <f>SUM(G9:H9)</f>
        <v>0</v>
      </c>
      <c r="G9" s="127">
        <f>'4A Medical Cost Summary '!$H$31</f>
        <v>0</v>
      </c>
      <c r="H9" s="127"/>
    </row>
    <row r="10" spans="1:10" x14ac:dyDescent="0.2">
      <c r="A10" s="15"/>
      <c r="B10" s="7">
        <v>2</v>
      </c>
      <c r="C10" s="7" t="s">
        <v>96</v>
      </c>
      <c r="D10" s="128" t="str">
        <f>'4B  MAC Costs'!B2</f>
        <v>CMS School Based Services Cost Report</v>
      </c>
      <c r="E10" s="128"/>
      <c r="F10" s="327">
        <f>SUM(G10:H10)</f>
        <v>0</v>
      </c>
      <c r="G10" s="148"/>
      <c r="H10" s="127">
        <f>'4B  MAC Costs'!$G$37</f>
        <v>0</v>
      </c>
    </row>
    <row r="11" spans="1:10" x14ac:dyDescent="0.2">
      <c r="A11" s="15"/>
      <c r="B11" s="7">
        <v>3</v>
      </c>
      <c r="C11" s="7" t="s">
        <v>97</v>
      </c>
      <c r="D11" s="128" t="str">
        <f>'4C Supplies &amp; Materials'!B2</f>
        <v>CMS School Based Services Cost Report</v>
      </c>
      <c r="E11" s="128"/>
      <c r="F11" s="327">
        <f>SUM(G11:H11)</f>
        <v>0</v>
      </c>
      <c r="G11" s="130">
        <f>'4C Supplies &amp; Materials'!$G$34</f>
        <v>0</v>
      </c>
      <c r="H11" s="130"/>
    </row>
    <row r="12" spans="1:10" x14ac:dyDescent="0.2">
      <c r="A12" s="15"/>
      <c r="B12" s="7"/>
      <c r="C12" s="7"/>
      <c r="D12" s="39"/>
      <c r="E12" s="39"/>
      <c r="F12" s="328"/>
      <c r="G12" s="148"/>
      <c r="H12" s="148"/>
    </row>
    <row r="13" spans="1:10" x14ac:dyDescent="0.2">
      <c r="A13" s="15"/>
      <c r="B13" s="7"/>
      <c r="C13" s="7"/>
      <c r="D13" s="39"/>
      <c r="E13" s="165"/>
      <c r="F13" s="329"/>
      <c r="G13" s="149"/>
      <c r="H13" s="149"/>
    </row>
    <row r="14" spans="1:10" x14ac:dyDescent="0.2">
      <c r="A14" s="15"/>
      <c r="B14" s="7">
        <v>4</v>
      </c>
      <c r="C14" s="7"/>
      <c r="D14" s="39" t="s">
        <v>260</v>
      </c>
      <c r="E14" s="496"/>
      <c r="F14" s="330">
        <f>SUM(F9:F13)</f>
        <v>0</v>
      </c>
      <c r="G14" s="150">
        <f>SUM(G9:G13)</f>
        <v>0</v>
      </c>
      <c r="H14" s="150">
        <f>SUM(H9:H13)</f>
        <v>0</v>
      </c>
    </row>
    <row r="15" spans="1:10" x14ac:dyDescent="0.2">
      <c r="A15" s="15"/>
      <c r="B15" s="7"/>
      <c r="C15" s="7"/>
      <c r="D15" s="326"/>
      <c r="E15" s="165"/>
      <c r="F15" s="330"/>
      <c r="G15" s="150"/>
      <c r="H15" s="150"/>
    </row>
    <row r="16" spans="1:10" x14ac:dyDescent="0.2">
      <c r="A16" s="15"/>
      <c r="B16" s="7">
        <v>5</v>
      </c>
      <c r="C16" s="7"/>
      <c r="D16" s="39" t="s">
        <v>272</v>
      </c>
      <c r="E16" s="39"/>
      <c r="F16" s="327">
        <f>SUM(G16:H16)</f>
        <v>0</v>
      </c>
      <c r="G16" s="150">
        <f>ROUND(G14*H35,4)</f>
        <v>0</v>
      </c>
      <c r="H16" s="150">
        <f>ROUND(H14*H36,4)</f>
        <v>0</v>
      </c>
    </row>
    <row r="17" spans="1:9" x14ac:dyDescent="0.2">
      <c r="A17" s="15"/>
      <c r="B17" s="7"/>
      <c r="C17" s="7"/>
      <c r="D17" s="39"/>
      <c r="E17" s="39"/>
      <c r="F17" s="331"/>
      <c r="G17" s="332"/>
      <c r="H17" s="332"/>
    </row>
    <row r="18" spans="1:9" x14ac:dyDescent="0.2">
      <c r="A18" s="15"/>
      <c r="B18" s="7">
        <v>6</v>
      </c>
      <c r="C18" s="7"/>
      <c r="D18" s="333" t="s">
        <v>256</v>
      </c>
      <c r="E18" s="333"/>
      <c r="F18" s="328"/>
      <c r="G18" s="397">
        <v>0</v>
      </c>
      <c r="H18" s="563"/>
    </row>
    <row r="19" spans="1:9" x14ac:dyDescent="0.2">
      <c r="A19" s="15"/>
      <c r="B19" s="7">
        <v>7</v>
      </c>
      <c r="C19" s="7"/>
      <c r="D19" s="333" t="s">
        <v>257</v>
      </c>
      <c r="E19" s="497"/>
      <c r="F19" s="334"/>
      <c r="G19" s="149"/>
      <c r="H19" s="565" t="s">
        <v>330</v>
      </c>
    </row>
    <row r="20" spans="1:9" x14ac:dyDescent="0.2">
      <c r="A20" s="15"/>
      <c r="B20" s="7">
        <v>8</v>
      </c>
      <c r="C20" s="7"/>
      <c r="D20" s="333" t="s">
        <v>258</v>
      </c>
      <c r="E20" s="498"/>
      <c r="F20" s="330"/>
      <c r="G20" s="150">
        <f>SUM(G18:G19)</f>
        <v>0</v>
      </c>
      <c r="H20" s="564"/>
    </row>
    <row r="21" spans="1:9" x14ac:dyDescent="0.2">
      <c r="A21" s="15"/>
      <c r="B21" s="7"/>
      <c r="C21" s="7"/>
      <c r="D21" s="333"/>
      <c r="E21" s="498"/>
      <c r="F21" s="330"/>
      <c r="G21" s="150"/>
      <c r="H21" s="150"/>
    </row>
    <row r="22" spans="1:9" x14ac:dyDescent="0.2">
      <c r="A22" s="15"/>
      <c r="B22" s="7"/>
      <c r="C22" s="7"/>
      <c r="D22" s="333"/>
      <c r="E22" s="333"/>
      <c r="F22" s="127"/>
      <c r="G22" s="127"/>
      <c r="H22" s="127"/>
    </row>
    <row r="23" spans="1:9" ht="13.5" thickBot="1" x14ac:dyDescent="0.25">
      <c r="A23" s="15"/>
      <c r="B23" s="7">
        <v>9</v>
      </c>
      <c r="C23" s="7"/>
      <c r="D23" s="342" t="s">
        <v>251</v>
      </c>
      <c r="E23" s="499"/>
      <c r="F23" s="335"/>
      <c r="G23" s="151">
        <f>G16-G20</f>
        <v>0</v>
      </c>
      <c r="H23" s="151"/>
    </row>
    <row r="24" spans="1:9" ht="13.5" thickTop="1" x14ac:dyDescent="0.2">
      <c r="A24" s="15"/>
      <c r="B24" s="453"/>
      <c r="C24" s="402"/>
      <c r="D24" s="14"/>
      <c r="E24" s="14"/>
      <c r="F24" s="188"/>
      <c r="G24" s="188"/>
      <c r="H24" s="454"/>
    </row>
    <row r="25" spans="1:9" x14ac:dyDescent="0.2">
      <c r="A25" s="15"/>
      <c r="B25" s="453"/>
      <c r="C25" s="88"/>
      <c r="D25" s="14"/>
      <c r="E25" s="14"/>
      <c r="F25" s="167"/>
      <c r="G25" s="14"/>
      <c r="H25" s="23"/>
    </row>
    <row r="26" spans="1:9" x14ac:dyDescent="0.2">
      <c r="A26" s="15"/>
      <c r="B26" s="453"/>
      <c r="C26" s="88"/>
      <c r="D26" s="14"/>
      <c r="E26" s="14"/>
      <c r="F26" s="167"/>
      <c r="G26" s="14"/>
      <c r="H26" s="23"/>
    </row>
    <row r="27" spans="1:9" x14ac:dyDescent="0.2">
      <c r="A27" s="15"/>
      <c r="B27" s="453"/>
      <c r="C27" s="88"/>
      <c r="D27" s="19"/>
      <c r="E27" s="19"/>
      <c r="F27" s="42"/>
      <c r="G27" s="14"/>
      <c r="H27" s="23"/>
    </row>
    <row r="28" spans="1:9" x14ac:dyDescent="0.2">
      <c r="A28" s="15"/>
      <c r="B28" s="453"/>
      <c r="C28" s="88"/>
      <c r="D28" s="152" t="s">
        <v>243</v>
      </c>
      <c r="E28" s="152"/>
      <c r="F28" s="167"/>
      <c r="G28" s="14"/>
      <c r="H28" s="23"/>
    </row>
    <row r="29" spans="1:9" x14ac:dyDescent="0.2">
      <c r="A29" s="15"/>
      <c r="B29" s="453"/>
      <c r="C29" s="88"/>
      <c r="D29" s="316"/>
      <c r="E29" s="500"/>
      <c r="F29" s="317"/>
      <c r="G29" s="24"/>
      <c r="H29" s="455"/>
      <c r="I29" s="14"/>
    </row>
    <row r="30" spans="1:9" x14ac:dyDescent="0.2">
      <c r="A30" s="15"/>
      <c r="B30" s="453"/>
      <c r="C30" s="88"/>
      <c r="D30" s="59"/>
      <c r="E30" s="59"/>
      <c r="F30" s="14"/>
      <c r="G30" s="14"/>
      <c r="H30" s="23"/>
    </row>
    <row r="31" spans="1:9" ht="25.5" x14ac:dyDescent="0.2">
      <c r="A31" s="15"/>
      <c r="B31" s="453"/>
      <c r="C31" s="88"/>
      <c r="D31" s="318" t="s">
        <v>244</v>
      </c>
      <c r="E31" s="318"/>
      <c r="F31" s="42" t="s">
        <v>245</v>
      </c>
      <c r="G31" s="42" t="s">
        <v>245</v>
      </c>
      <c r="H31" s="401" t="s">
        <v>32</v>
      </c>
      <c r="I31" s="10"/>
    </row>
    <row r="32" spans="1:9" x14ac:dyDescent="0.2">
      <c r="A32" s="15"/>
      <c r="B32" s="453"/>
      <c r="C32" s="88"/>
      <c r="D32" s="319" t="s">
        <v>246</v>
      </c>
      <c r="E32" s="319"/>
      <c r="F32" s="456">
        <v>41821</v>
      </c>
      <c r="G32" s="456">
        <v>41913</v>
      </c>
      <c r="H32" s="457">
        <v>42185</v>
      </c>
      <c r="I32" s="320"/>
    </row>
    <row r="33" spans="1:11" x14ac:dyDescent="0.2">
      <c r="A33" s="15"/>
      <c r="B33" s="453"/>
      <c r="C33" s="88"/>
      <c r="D33" s="319" t="s">
        <v>247</v>
      </c>
      <c r="E33" s="319"/>
      <c r="F33" s="458">
        <v>3</v>
      </c>
      <c r="G33" s="458">
        <v>9</v>
      </c>
      <c r="H33" s="459">
        <v>12</v>
      </c>
      <c r="I33" s="321"/>
    </row>
    <row r="34" spans="1:11" x14ac:dyDescent="0.2">
      <c r="A34" s="15"/>
      <c r="B34" s="453"/>
      <c r="C34" s="88"/>
      <c r="D34" s="319" t="s">
        <v>248</v>
      </c>
      <c r="E34" s="319"/>
      <c r="F34" s="460">
        <v>0.25</v>
      </c>
      <c r="G34" s="460">
        <v>0.75</v>
      </c>
      <c r="H34" s="461">
        <v>1</v>
      </c>
      <c r="I34" s="322"/>
    </row>
    <row r="35" spans="1:11" x14ac:dyDescent="0.2">
      <c r="A35" s="15"/>
      <c r="B35" s="453"/>
      <c r="C35" s="88"/>
      <c r="D35" s="319" t="s">
        <v>249</v>
      </c>
      <c r="E35" s="319"/>
      <c r="F35" s="562">
        <v>0.65780000000000005</v>
      </c>
      <c r="G35" s="562">
        <v>0.65880000000000005</v>
      </c>
      <c r="H35" s="562">
        <f>ROUND(F35*F34,4)+ROUND(G35*G34,4)</f>
        <v>0.65859999999999996</v>
      </c>
    </row>
    <row r="36" spans="1:11" x14ac:dyDescent="0.2">
      <c r="A36" s="15"/>
      <c r="B36" s="453"/>
      <c r="C36" s="88"/>
      <c r="D36" s="319" t="s">
        <v>250</v>
      </c>
      <c r="E36" s="319"/>
      <c r="F36" s="562">
        <v>0.5</v>
      </c>
      <c r="G36" s="562">
        <v>0.5</v>
      </c>
      <c r="H36" s="562">
        <f>ROUND(F36*F34,4)+ROUND(G36*G34,4)</f>
        <v>0.5</v>
      </c>
    </row>
    <row r="37" spans="1:11" x14ac:dyDescent="0.2">
      <c r="A37" s="15"/>
      <c r="B37" s="453"/>
      <c r="C37" s="88"/>
      <c r="D37" s="319"/>
      <c r="E37" s="319"/>
      <c r="F37" s="337"/>
      <c r="G37" s="337"/>
      <c r="H37" s="462"/>
      <c r="I37" s="33"/>
    </row>
    <row r="38" spans="1:11" x14ac:dyDescent="0.2">
      <c r="A38" s="15"/>
      <c r="B38" s="453"/>
      <c r="C38" s="88"/>
      <c r="D38" s="152" t="s">
        <v>284</v>
      </c>
      <c r="E38" s="152"/>
      <c r="F38" s="463"/>
      <c r="G38" s="463"/>
      <c r="H38" s="464"/>
    </row>
    <row r="39" spans="1:11" x14ac:dyDescent="0.2">
      <c r="A39" s="15"/>
      <c r="B39" s="453"/>
      <c r="C39" s="88"/>
      <c r="D39" s="319" t="s">
        <v>278</v>
      </c>
      <c r="E39" s="319"/>
      <c r="F39" s="463"/>
      <c r="G39" s="463"/>
      <c r="H39" s="464"/>
    </row>
    <row r="40" spans="1:11" x14ac:dyDescent="0.2">
      <c r="A40" s="15"/>
      <c r="B40" s="453"/>
      <c r="C40" s="88"/>
      <c r="D40" s="319" t="s">
        <v>280</v>
      </c>
      <c r="E40" s="319"/>
      <c r="F40" s="463"/>
      <c r="G40" s="463"/>
      <c r="H40" s="464"/>
    </row>
    <row r="41" spans="1:11" x14ac:dyDescent="0.2">
      <c r="A41" s="15"/>
      <c r="B41" s="453"/>
      <c r="C41" s="88"/>
      <c r="D41" s="319" t="s">
        <v>279</v>
      </c>
      <c r="E41" s="319"/>
      <c r="F41" s="167"/>
      <c r="G41" s="14"/>
      <c r="H41" s="23"/>
    </row>
    <row r="42" spans="1:11" x14ac:dyDescent="0.2">
      <c r="A42" s="15"/>
      <c r="B42" s="453"/>
      <c r="C42" s="88"/>
      <c r="D42" s="14"/>
      <c r="E42" s="14"/>
      <c r="F42" s="167"/>
      <c r="G42" s="14"/>
      <c r="H42" s="23"/>
    </row>
    <row r="43" spans="1:11" x14ac:dyDescent="0.2">
      <c r="A43" s="15"/>
      <c r="B43" s="453"/>
      <c r="C43" s="88"/>
      <c r="D43" s="398" t="s">
        <v>274</v>
      </c>
      <c r="E43" s="398"/>
      <c r="F43" s="167"/>
      <c r="G43" s="14"/>
      <c r="H43" s="23"/>
    </row>
    <row r="44" spans="1:11" x14ac:dyDescent="0.2">
      <c r="A44" s="15"/>
      <c r="B44" s="453"/>
      <c r="C44" s="88"/>
      <c r="D44" s="319"/>
      <c r="E44" s="319"/>
      <c r="F44" s="167"/>
      <c r="G44" s="14"/>
      <c r="H44" s="23"/>
    </row>
    <row r="45" spans="1:11" ht="15" x14ac:dyDescent="0.25">
      <c r="A45" s="15"/>
      <c r="B45" s="453"/>
      <c r="C45" s="88"/>
      <c r="D45" s="465" t="s">
        <v>281</v>
      </c>
      <c r="E45" s="465"/>
      <c r="F45" s="338"/>
      <c r="G45" s="338"/>
      <c r="H45" s="466"/>
      <c r="K45" s="25"/>
    </row>
    <row r="46" spans="1:11" ht="15" x14ac:dyDescent="0.25">
      <c r="A46" s="15"/>
      <c r="B46" s="453"/>
      <c r="C46" s="88"/>
      <c r="D46" s="467" t="s">
        <v>287</v>
      </c>
      <c r="E46" s="467"/>
      <c r="F46" s="399" t="s">
        <v>282</v>
      </c>
      <c r="G46" s="340"/>
      <c r="H46" s="468"/>
      <c r="K46" s="25"/>
    </row>
    <row r="47" spans="1:11" x14ac:dyDescent="0.2">
      <c r="A47" s="15"/>
      <c r="B47" s="453"/>
      <c r="C47" s="88"/>
      <c r="D47" s="339" t="s">
        <v>276</v>
      </c>
      <c r="E47" s="339"/>
      <c r="F47" s="400" t="s">
        <v>275</v>
      </c>
      <c r="G47" s="186"/>
      <c r="H47" s="138"/>
    </row>
    <row r="48" spans="1:11" x14ac:dyDescent="0.2">
      <c r="A48" s="15"/>
      <c r="B48" s="453"/>
      <c r="C48" s="88"/>
      <c r="D48" s="14" t="s">
        <v>277</v>
      </c>
      <c r="E48" s="14"/>
      <c r="F48" s="341"/>
      <c r="G48" s="14"/>
      <c r="H48" s="23"/>
    </row>
    <row r="49" spans="1:8" x14ac:dyDescent="0.2">
      <c r="A49" s="15"/>
      <c r="B49" s="453"/>
      <c r="C49" s="88"/>
      <c r="D49" s="152"/>
      <c r="E49" s="152"/>
      <c r="F49" s="338"/>
      <c r="G49" s="338"/>
      <c r="H49" s="466"/>
    </row>
    <row r="50" spans="1:8" x14ac:dyDescent="0.2">
      <c r="A50" s="15"/>
      <c r="B50" s="453"/>
      <c r="C50" s="88"/>
      <c r="D50" s="14"/>
      <c r="E50" s="14"/>
      <c r="F50" s="167"/>
      <c r="G50" s="14"/>
      <c r="H50" s="23"/>
    </row>
    <row r="51" spans="1:8" x14ac:dyDescent="0.2">
      <c r="A51" s="15"/>
      <c r="B51" s="453"/>
      <c r="C51" s="88"/>
      <c r="D51" s="14"/>
      <c r="E51" s="14"/>
      <c r="F51" s="469"/>
      <c r="G51" s="14"/>
      <c r="H51" s="23"/>
    </row>
    <row r="52" spans="1:8" x14ac:dyDescent="0.2">
      <c r="A52" s="15"/>
      <c r="B52" s="453"/>
      <c r="C52" s="88"/>
      <c r="D52" s="14"/>
      <c r="E52" s="14"/>
      <c r="F52" s="469"/>
      <c r="G52" s="14"/>
      <c r="H52" s="23"/>
    </row>
    <row r="53" spans="1:8" x14ac:dyDescent="0.2">
      <c r="A53" s="15"/>
      <c r="B53" s="453"/>
      <c r="C53" s="88"/>
      <c r="D53" s="14"/>
      <c r="E53" s="14"/>
      <c r="F53" s="167"/>
      <c r="G53" s="14"/>
      <c r="H53" s="23"/>
    </row>
    <row r="54" spans="1:8" x14ac:dyDescent="0.2">
      <c r="A54" s="15"/>
      <c r="B54" s="453"/>
      <c r="C54" s="87"/>
      <c r="D54" s="24"/>
      <c r="E54" s="24"/>
      <c r="F54" s="317"/>
      <c r="G54" s="24"/>
      <c r="H54" s="455"/>
    </row>
    <row r="55" spans="1:8" x14ac:dyDescent="0.2">
      <c r="A55" s="119"/>
      <c r="B55" s="470"/>
      <c r="C55" s="118"/>
      <c r="D55" s="43"/>
      <c r="E55" s="43"/>
      <c r="F55" s="336"/>
      <c r="G55" s="13"/>
      <c r="H55" s="13"/>
    </row>
    <row r="56" spans="1:8" x14ac:dyDescent="0.2">
      <c r="A56" s="14"/>
    </row>
    <row r="57" spans="1:8" x14ac:dyDescent="0.2">
      <c r="A57" s="14"/>
    </row>
  </sheetData>
  <sheetProtection algorithmName="SHA-512" hashValue="m6eI/+lGskBXzHK7uTtj2dxnd47qGXmc0dlEwviP+D0z6BaqHCCboodGxCB8qFc8Qev/huaRqWZyefpkSES4DQ==" saltValue="sTBEExLGGuQrEQBw4N0eUQ==" spinCount="100000" sheet="1" objects="1" scenarios="1" selectLockedCells="1"/>
  <phoneticPr fontId="3" type="noConversion"/>
  <pageMargins left="0.5" right="0.5" top="0.75" bottom="0.75" header="0.5" footer="0.5"/>
  <pageSetup scale="71" orientation="portrait" r:id="rId1"/>
  <headerFooter alignWithMargins="0">
    <oddFooter>&amp;L(Rev  1/2014)</oddFooter>
  </headerFooter>
  <ignoredErrors>
    <ignoredError sqref="G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N431"/>
  <sheetViews>
    <sheetView showGridLines="0" tabSelected="1" zoomScale="90" zoomScaleNormal="90" workbookViewId="0">
      <selection activeCell="C17" sqref="C17:D17"/>
    </sheetView>
  </sheetViews>
  <sheetFormatPr defaultRowHeight="12.75" x14ac:dyDescent="0.2"/>
  <cols>
    <col min="1" max="1" width="4.28515625" customWidth="1"/>
    <col min="2" max="2" width="38.85546875" style="8" customWidth="1"/>
    <col min="3" max="3" width="23.140625" style="8" customWidth="1"/>
    <col min="4" max="4" width="17.140625" customWidth="1"/>
    <col min="5" max="5" width="19.5703125" customWidth="1"/>
    <col min="6" max="6" width="16.140625" customWidth="1"/>
    <col min="7" max="7" width="21.42578125" style="38" customWidth="1"/>
    <col min="8" max="8" width="11.42578125" customWidth="1"/>
  </cols>
  <sheetData>
    <row r="1" spans="2:10" ht="15.75" customHeight="1" x14ac:dyDescent="0.25">
      <c r="B1" s="489" t="s">
        <v>289</v>
      </c>
      <c r="C1" s="489"/>
      <c r="D1" s="489"/>
      <c r="E1" s="37"/>
    </row>
    <row r="2" spans="2:10" s="74" customFormat="1" ht="15.75" customHeight="1" x14ac:dyDescent="0.25">
      <c r="B2" s="489" t="s">
        <v>241</v>
      </c>
      <c r="C2" s="489"/>
      <c r="D2" s="489"/>
      <c r="F2" s="578" t="s">
        <v>41</v>
      </c>
      <c r="G2" s="578"/>
    </row>
    <row r="3" spans="2:10" s="75" customFormat="1" ht="15.75" customHeight="1" x14ac:dyDescent="0.25">
      <c r="B3" s="579" t="s">
        <v>176</v>
      </c>
      <c r="C3" s="579"/>
      <c r="D3" s="102" t="s">
        <v>0</v>
      </c>
      <c r="F3" s="38"/>
      <c r="G3" s="448" t="str">
        <f>$C$10</f>
        <v>Any Government Provider</v>
      </c>
    </row>
    <row r="4" spans="2:10" s="75" customFormat="1" ht="15.75" customHeight="1" x14ac:dyDescent="0.25">
      <c r="B4" s="449"/>
      <c r="C4" s="449"/>
      <c r="D4" s="102" t="s">
        <v>323</v>
      </c>
      <c r="E4" s="448"/>
      <c r="F4" s="38"/>
      <c r="G4" s="492">
        <f>C12</f>
        <v>123456789</v>
      </c>
      <c r="H4" s="492"/>
    </row>
    <row r="5" spans="2:10" s="75" customFormat="1" ht="15.75" customHeight="1" x14ac:dyDescent="0.25">
      <c r="B5" s="142"/>
      <c r="C5" s="489"/>
      <c r="D5" s="489" t="s">
        <v>1</v>
      </c>
      <c r="E5" s="102"/>
      <c r="G5" s="447">
        <f>$C$11</f>
        <v>12345678</v>
      </c>
    </row>
    <row r="6" spans="2:10" s="74" customFormat="1" ht="15.75" customHeight="1" x14ac:dyDescent="0.25">
      <c r="B6" s="75"/>
      <c r="C6" s="489"/>
      <c r="D6" s="489" t="s">
        <v>163</v>
      </c>
      <c r="E6" s="102"/>
      <c r="G6" s="493">
        <f>$E$11</f>
        <v>42185</v>
      </c>
    </row>
    <row r="7" spans="2:10" ht="15.75" customHeight="1" x14ac:dyDescent="0.2"/>
    <row r="8" spans="2:10" ht="15.75" customHeight="1" x14ac:dyDescent="0.25">
      <c r="B8" s="81" t="s">
        <v>22</v>
      </c>
      <c r="D8" s="25"/>
    </row>
    <row r="9" spans="2:10" s="63" customFormat="1" ht="15.75" customHeight="1" x14ac:dyDescent="0.25">
      <c r="D9" s="62"/>
      <c r="E9" s="68" t="s">
        <v>328</v>
      </c>
      <c r="F9" s="61"/>
      <c r="G9" s="68" t="s">
        <v>328</v>
      </c>
    </row>
    <row r="10" spans="2:10" s="42" customFormat="1" ht="15.75" customHeight="1" x14ac:dyDescent="0.2">
      <c r="B10" s="239" t="s">
        <v>58</v>
      </c>
      <c r="C10" s="344" t="s">
        <v>162</v>
      </c>
      <c r="D10" s="343" t="s">
        <v>164</v>
      </c>
      <c r="E10" s="345">
        <v>41821</v>
      </c>
      <c r="F10" s="61" t="s">
        <v>175</v>
      </c>
      <c r="G10" s="345">
        <v>42064</v>
      </c>
    </row>
    <row r="11" spans="2:10" s="14" customFormat="1" ht="15.75" customHeight="1" x14ac:dyDescent="0.2">
      <c r="B11" s="239" t="s">
        <v>57</v>
      </c>
      <c r="C11" s="491">
        <v>12345678</v>
      </c>
      <c r="D11" s="12" t="s">
        <v>23</v>
      </c>
      <c r="E11" s="345">
        <v>42185</v>
      </c>
      <c r="F11" s="238"/>
      <c r="G11" s="238" t="s">
        <v>43</v>
      </c>
      <c r="H11" s="15"/>
      <c r="I11" s="15"/>
      <c r="J11" s="15"/>
    </row>
    <row r="12" spans="2:10" s="14" customFormat="1" ht="15.75" customHeight="1" x14ac:dyDescent="0.2">
      <c r="B12" s="239" t="s">
        <v>323</v>
      </c>
      <c r="C12" s="491">
        <v>123456789</v>
      </c>
      <c r="D12" s="59"/>
      <c r="E12" s="490"/>
      <c r="F12" s="238"/>
      <c r="G12" s="238" t="s">
        <v>43</v>
      </c>
      <c r="H12" s="15"/>
      <c r="I12" s="15"/>
      <c r="J12" s="15"/>
    </row>
    <row r="13" spans="2:10" ht="15.75" customHeight="1" x14ac:dyDescent="0.2">
      <c r="B13" s="69"/>
    </row>
    <row r="14" spans="2:10" ht="15.75" customHeight="1" x14ac:dyDescent="0.2">
      <c r="B14" s="241" t="s">
        <v>170</v>
      </c>
      <c r="C14" s="170"/>
      <c r="D14" s="15"/>
      <c r="E14" s="15"/>
      <c r="F14" s="15"/>
      <c r="G14" s="5"/>
      <c r="H14" s="5"/>
      <c r="I14" s="5"/>
      <c r="J14" s="5"/>
    </row>
    <row r="15" spans="2:10" ht="15.75" customHeight="1" x14ac:dyDescent="0.2">
      <c r="B15" s="8" t="s">
        <v>2</v>
      </c>
      <c r="C15" s="581" t="s">
        <v>329</v>
      </c>
      <c r="D15" s="582"/>
      <c r="E15" s="25"/>
      <c r="F15" s="25"/>
    </row>
    <row r="16" spans="2:10" ht="15.75" customHeight="1" x14ac:dyDescent="0.2">
      <c r="E16" s="25"/>
      <c r="F16" s="25"/>
    </row>
    <row r="17" spans="2:7" ht="15.75" customHeight="1" x14ac:dyDescent="0.2">
      <c r="B17" s="8" t="s">
        <v>38</v>
      </c>
      <c r="C17" s="585" t="s">
        <v>174</v>
      </c>
      <c r="D17" s="585"/>
      <c r="E17" s="25"/>
      <c r="F17" s="25"/>
      <c r="G17" s="64"/>
    </row>
    <row r="18" spans="2:7" ht="15.75" customHeight="1" x14ac:dyDescent="0.2">
      <c r="E18" s="25"/>
      <c r="F18" s="25"/>
      <c r="G18" s="64"/>
    </row>
    <row r="19" spans="2:7" ht="15.75" customHeight="1" x14ac:dyDescent="0.2">
      <c r="B19" s="8" t="s">
        <v>39</v>
      </c>
      <c r="C19" s="585" t="s">
        <v>107</v>
      </c>
      <c r="D19" s="585"/>
      <c r="E19" s="25"/>
      <c r="F19" s="25"/>
      <c r="G19" s="64"/>
    </row>
    <row r="20" spans="2:7" ht="15.75" customHeight="1" x14ac:dyDescent="0.2">
      <c r="E20" s="25"/>
      <c r="F20" s="25"/>
      <c r="G20" s="64"/>
    </row>
    <row r="21" spans="2:7" ht="15.75" customHeight="1" x14ac:dyDescent="0.2">
      <c r="B21" s="8" t="s">
        <v>26</v>
      </c>
      <c r="C21" s="585" t="s">
        <v>108</v>
      </c>
      <c r="D21" s="585"/>
      <c r="E21" s="25"/>
      <c r="F21" s="25"/>
      <c r="G21" s="64"/>
    </row>
    <row r="22" spans="2:7" ht="15.75" customHeight="1" x14ac:dyDescent="0.2">
      <c r="E22" s="25"/>
      <c r="F22" s="25"/>
      <c r="G22" s="64"/>
    </row>
    <row r="23" spans="2:7" ht="15.75" customHeight="1" x14ac:dyDescent="0.2">
      <c r="B23" s="8" t="s">
        <v>181</v>
      </c>
      <c r="C23" s="585" t="s">
        <v>147</v>
      </c>
      <c r="D23" s="585"/>
      <c r="E23" s="25"/>
      <c r="F23" s="25"/>
      <c r="G23" s="64"/>
    </row>
    <row r="24" spans="2:7" ht="15.75" customHeight="1" x14ac:dyDescent="0.2">
      <c r="E24" s="25"/>
      <c r="F24" s="25"/>
      <c r="G24" s="64"/>
    </row>
    <row r="25" spans="2:7" ht="15.75" customHeight="1" x14ac:dyDescent="0.2">
      <c r="B25" s="8" t="s">
        <v>33</v>
      </c>
      <c r="C25" s="585" t="s">
        <v>165</v>
      </c>
      <c r="D25" s="585"/>
      <c r="E25" s="25"/>
      <c r="F25" s="25"/>
      <c r="G25" s="64"/>
    </row>
    <row r="26" spans="2:7" ht="15.75" customHeight="1" x14ac:dyDescent="0.2">
      <c r="B26" s="8" t="s">
        <v>34</v>
      </c>
      <c r="C26" s="585" t="s">
        <v>173</v>
      </c>
      <c r="D26" s="585"/>
      <c r="E26" s="25"/>
      <c r="F26" s="25"/>
    </row>
    <row r="27" spans="2:7" ht="15.75" customHeight="1" x14ac:dyDescent="0.2">
      <c r="B27" s="8" t="s">
        <v>35</v>
      </c>
      <c r="C27" s="588" t="s">
        <v>79</v>
      </c>
      <c r="D27" s="588"/>
      <c r="E27" s="25"/>
      <c r="F27" s="25"/>
      <c r="G27" s="64"/>
    </row>
    <row r="28" spans="2:7" ht="15.75" customHeight="1" x14ac:dyDescent="0.2">
      <c r="E28" s="25"/>
      <c r="F28" s="25"/>
      <c r="G28" s="64"/>
    </row>
    <row r="29" spans="2:7" ht="15.75" customHeight="1" x14ac:dyDescent="0.2">
      <c r="B29" s="240" t="s">
        <v>169</v>
      </c>
      <c r="E29" s="25"/>
      <c r="F29" s="25"/>
      <c r="G29" s="64"/>
    </row>
    <row r="30" spans="2:7" ht="15.75" customHeight="1" x14ac:dyDescent="0.2">
      <c r="B30" s="8" t="s">
        <v>167</v>
      </c>
      <c r="C30" s="346" t="s">
        <v>168</v>
      </c>
      <c r="E30" s="25"/>
      <c r="F30" s="25"/>
      <c r="G30" s="64"/>
    </row>
    <row r="31" spans="2:7" ht="15.75" customHeight="1" x14ac:dyDescent="0.2">
      <c r="E31" s="25"/>
      <c r="F31" s="25"/>
      <c r="G31" s="64"/>
    </row>
    <row r="32" spans="2:7" ht="15.75" customHeight="1" x14ac:dyDescent="0.2">
      <c r="B32" s="8" t="s">
        <v>166</v>
      </c>
      <c r="C32" s="346" t="s">
        <v>331</v>
      </c>
      <c r="E32" s="25"/>
      <c r="F32" s="25"/>
      <c r="G32" s="64"/>
    </row>
    <row r="33" spans="2:7" ht="15.75" customHeight="1" x14ac:dyDescent="0.2">
      <c r="E33" s="25"/>
      <c r="F33" s="25"/>
      <c r="G33" s="64"/>
    </row>
    <row r="34" spans="2:7" ht="15.75" customHeight="1" x14ac:dyDescent="0.2">
      <c r="B34" s="242" t="s">
        <v>171</v>
      </c>
    </row>
    <row r="35" spans="2:7" ht="15.75" customHeight="1" x14ac:dyDescent="0.2">
      <c r="B35" s="64" t="s">
        <v>172</v>
      </c>
      <c r="C35" s="347">
        <v>0.01</v>
      </c>
      <c r="D35" t="s">
        <v>259</v>
      </c>
    </row>
    <row r="36" spans="2:7" ht="15.75" customHeight="1" x14ac:dyDescent="0.2">
      <c r="B36" s="64"/>
    </row>
    <row r="37" spans="2:7" ht="15.75" customHeight="1" x14ac:dyDescent="0.2">
      <c r="B37" s="103" t="s">
        <v>56</v>
      </c>
      <c r="C37" s="586" t="s">
        <v>327</v>
      </c>
      <c r="D37" s="587"/>
    </row>
    <row r="38" spans="2:7" ht="15.75" customHeight="1" x14ac:dyDescent="0.2">
      <c r="B38" s="103"/>
    </row>
    <row r="39" spans="2:7" ht="15.75" customHeight="1" x14ac:dyDescent="0.2">
      <c r="B39" s="103" t="s">
        <v>124</v>
      </c>
      <c r="C39" s="346" t="s">
        <v>332</v>
      </c>
      <c r="D39" s="219"/>
    </row>
    <row r="40" spans="2:7" ht="15.75" customHeight="1" x14ac:dyDescent="0.2">
      <c r="B40" s="103"/>
      <c r="D40" s="219"/>
    </row>
    <row r="41" spans="2:7" ht="15.75" customHeight="1" x14ac:dyDescent="0.2">
      <c r="B41" s="103" t="s">
        <v>154</v>
      </c>
      <c r="C41" s="345">
        <v>41821</v>
      </c>
      <c r="D41" s="219"/>
    </row>
    <row r="42" spans="2:7" ht="15.75" customHeight="1" x14ac:dyDescent="0.2">
      <c r="D42" s="219"/>
    </row>
    <row r="43" spans="2:7" ht="15.75" customHeight="1" x14ac:dyDescent="0.2">
      <c r="B43" s="103"/>
      <c r="C43" s="220"/>
      <c r="D43" s="8"/>
    </row>
    <row r="44" spans="2:7" ht="15.75" customHeight="1" x14ac:dyDescent="0.2">
      <c r="B44" s="583" t="s">
        <v>120</v>
      </c>
      <c r="C44" s="584"/>
      <c r="D44" s="584"/>
    </row>
    <row r="45" spans="2:7" ht="15.75" customHeight="1" x14ac:dyDescent="0.2">
      <c r="B45" s="580" t="s">
        <v>222</v>
      </c>
      <c r="C45" s="580"/>
      <c r="D45" s="580"/>
      <c r="E45" s="580"/>
      <c r="F45" s="580"/>
    </row>
    <row r="46" spans="2:7" ht="15.75" customHeight="1" x14ac:dyDescent="0.2">
      <c r="B46" s="580"/>
      <c r="C46" s="580"/>
      <c r="D46" s="580"/>
      <c r="E46" s="580"/>
      <c r="F46" s="580"/>
    </row>
    <row r="47" spans="2:7" x14ac:dyDescent="0.2">
      <c r="B47" s="580"/>
      <c r="C47" s="580"/>
      <c r="D47" s="580"/>
      <c r="E47" s="580"/>
      <c r="F47" s="580"/>
    </row>
    <row r="48" spans="2:7" ht="18.75" x14ac:dyDescent="0.3">
      <c r="C48" s="131"/>
      <c r="D48" s="131"/>
    </row>
    <row r="51" spans="3:3" x14ac:dyDescent="0.2">
      <c r="C51" s="103"/>
    </row>
    <row r="52" spans="3:3" x14ac:dyDescent="0.2">
      <c r="C52" s="103"/>
    </row>
    <row r="82" spans="2:13" x14ac:dyDescent="0.2">
      <c r="D82" s="1"/>
      <c r="E82" s="1"/>
    </row>
    <row r="83" spans="2:13" x14ac:dyDescent="0.2">
      <c r="D83" s="1"/>
      <c r="E83" s="1"/>
    </row>
    <row r="84" spans="2:13" x14ac:dyDescent="0.2">
      <c r="F84" s="1"/>
      <c r="G84" s="66"/>
    </row>
    <row r="85" spans="2:13" x14ac:dyDescent="0.2">
      <c r="F85" s="1"/>
      <c r="G85" s="66"/>
    </row>
    <row r="86" spans="2:13" x14ac:dyDescent="0.2">
      <c r="H86" s="1"/>
      <c r="I86" s="1"/>
    </row>
    <row r="87" spans="2:13" x14ac:dyDescent="0.2">
      <c r="H87" s="1"/>
      <c r="I87" s="1"/>
    </row>
    <row r="88" spans="2:13" x14ac:dyDescent="0.2">
      <c r="D88" s="1"/>
      <c r="E88" s="1"/>
    </row>
    <row r="89" spans="2:13" x14ac:dyDescent="0.2">
      <c r="D89" s="1"/>
      <c r="E89" s="1"/>
    </row>
    <row r="90" spans="2:13" x14ac:dyDescent="0.2">
      <c r="J90" s="1"/>
      <c r="K90" s="1"/>
      <c r="L90" s="1"/>
      <c r="M90" s="1"/>
    </row>
    <row r="91" spans="2:13" x14ac:dyDescent="0.2">
      <c r="K91" s="1"/>
      <c r="L91" s="1"/>
    </row>
    <row r="92" spans="2:13" x14ac:dyDescent="0.2">
      <c r="H92" s="1"/>
      <c r="I92" s="1"/>
    </row>
    <row r="93" spans="2:13" x14ac:dyDescent="0.2">
      <c r="D93" s="1"/>
    </row>
    <row r="94" spans="2:13" x14ac:dyDescent="0.2">
      <c r="B94" s="70"/>
      <c r="C94" s="70"/>
    </row>
    <row r="101" spans="6:7" x14ac:dyDescent="0.2">
      <c r="F101" s="2"/>
      <c r="G101" s="65"/>
    </row>
    <row r="188" spans="34:40" x14ac:dyDescent="0.2">
      <c r="AH188" t="s">
        <v>25</v>
      </c>
      <c r="AI188" t="s">
        <v>29</v>
      </c>
      <c r="AJ188" t="s">
        <v>31</v>
      </c>
      <c r="AK188" t="s">
        <v>24</v>
      </c>
      <c r="AL188" t="s">
        <v>28</v>
      </c>
      <c r="AM188" t="s">
        <v>25</v>
      </c>
      <c r="AN188" t="s">
        <v>30</v>
      </c>
    </row>
    <row r="202" spans="4:4" x14ac:dyDescent="0.2">
      <c r="D202" s="3"/>
    </row>
    <row r="228" spans="2:4" x14ac:dyDescent="0.2">
      <c r="C228" s="71"/>
      <c r="D228" s="1"/>
    </row>
    <row r="229" spans="2:4" x14ac:dyDescent="0.2">
      <c r="B229" s="70"/>
    </row>
    <row r="231" spans="2:4" x14ac:dyDescent="0.2">
      <c r="B231" s="70"/>
    </row>
    <row r="232" spans="2:4" x14ac:dyDescent="0.2">
      <c r="B232" s="70"/>
    </row>
    <row r="235" spans="2:4" x14ac:dyDescent="0.2">
      <c r="B235" s="71"/>
      <c r="C235" s="70"/>
    </row>
    <row r="236" spans="2:4" x14ac:dyDescent="0.2">
      <c r="B236" s="70"/>
    </row>
    <row r="237" spans="2:4" x14ac:dyDescent="0.2">
      <c r="B237" s="70"/>
    </row>
    <row r="238" spans="2:4" x14ac:dyDescent="0.2">
      <c r="B238" s="70"/>
    </row>
    <row r="239" spans="2:4" x14ac:dyDescent="0.2">
      <c r="B239" s="70"/>
    </row>
    <row r="242" spans="2:4" x14ac:dyDescent="0.2">
      <c r="C242" s="71"/>
      <c r="D242" s="1"/>
    </row>
    <row r="243" spans="2:4" x14ac:dyDescent="0.2">
      <c r="B243" s="70"/>
    </row>
    <row r="244" spans="2:4" x14ac:dyDescent="0.2">
      <c r="B244" s="70"/>
    </row>
    <row r="245" spans="2:4" x14ac:dyDescent="0.2">
      <c r="B245" s="70"/>
    </row>
    <row r="246" spans="2:4" x14ac:dyDescent="0.2">
      <c r="B246" s="70"/>
    </row>
    <row r="249" spans="2:4" x14ac:dyDescent="0.2">
      <c r="B249" s="71"/>
      <c r="C249" s="70"/>
    </row>
    <row r="250" spans="2:4" x14ac:dyDescent="0.2">
      <c r="B250" s="70"/>
    </row>
    <row r="251" spans="2:4" x14ac:dyDescent="0.2">
      <c r="B251" s="70"/>
    </row>
    <row r="252" spans="2:4" x14ac:dyDescent="0.2">
      <c r="B252" s="70"/>
    </row>
    <row r="253" spans="2:4" x14ac:dyDescent="0.2">
      <c r="B253" s="70"/>
    </row>
    <row r="256" spans="2:4" x14ac:dyDescent="0.2">
      <c r="B256" s="71"/>
      <c r="C256" s="70"/>
    </row>
    <row r="257" spans="2:17" x14ac:dyDescent="0.2">
      <c r="B257" s="70"/>
    </row>
    <row r="258" spans="2:17" x14ac:dyDescent="0.2">
      <c r="B258" s="70"/>
    </row>
    <row r="259" spans="2:17" x14ac:dyDescent="0.2">
      <c r="B259" s="70"/>
    </row>
    <row r="260" spans="2:17" x14ac:dyDescent="0.2">
      <c r="B260" s="70"/>
    </row>
    <row r="262" spans="2:17" x14ac:dyDescent="0.2">
      <c r="B262" s="72"/>
      <c r="D262" s="4"/>
      <c r="F262" s="4"/>
      <c r="G262" s="67"/>
      <c r="I262" s="4"/>
      <c r="J262" s="4"/>
      <c r="M262" s="4"/>
      <c r="N262" s="4"/>
      <c r="Q262" s="4"/>
    </row>
    <row r="272" spans="2:17" x14ac:dyDescent="0.2">
      <c r="F272" s="2"/>
      <c r="G272" s="65"/>
    </row>
    <row r="321" spans="2:9" x14ac:dyDescent="0.2">
      <c r="B321" s="70"/>
      <c r="C321" s="70"/>
    </row>
    <row r="322" spans="2:9" x14ac:dyDescent="0.2">
      <c r="B322" s="72"/>
      <c r="I322" s="4"/>
    </row>
    <row r="323" spans="2:9" x14ac:dyDescent="0.2">
      <c r="B323" s="72"/>
      <c r="G323" s="67"/>
    </row>
    <row r="324" spans="2:9" x14ac:dyDescent="0.2">
      <c r="B324" s="72"/>
      <c r="H324" s="4"/>
    </row>
    <row r="325" spans="2:9" x14ac:dyDescent="0.2">
      <c r="B325" s="72"/>
      <c r="G325" s="67"/>
    </row>
    <row r="326" spans="2:9" x14ac:dyDescent="0.2">
      <c r="B326" s="72"/>
      <c r="G326" s="67"/>
    </row>
    <row r="327" spans="2:9" x14ac:dyDescent="0.2">
      <c r="B327" s="72"/>
    </row>
    <row r="328" spans="2:9" x14ac:dyDescent="0.2">
      <c r="B328" s="72"/>
    </row>
    <row r="344" spans="6:7" x14ac:dyDescent="0.2">
      <c r="F344" s="2"/>
      <c r="G344" s="65"/>
    </row>
    <row r="357" spans="9:19" x14ac:dyDescent="0.2">
      <c r="I357" s="4"/>
    </row>
    <row r="358" spans="9:19" x14ac:dyDescent="0.2">
      <c r="O358" s="4"/>
    </row>
    <row r="361" spans="9:19" x14ac:dyDescent="0.2">
      <c r="I361" s="3"/>
    </row>
    <row r="364" spans="9:19" x14ac:dyDescent="0.2">
      <c r="R364" t="s">
        <v>27</v>
      </c>
      <c r="S364" t="s">
        <v>32</v>
      </c>
    </row>
    <row r="376" spans="6:7" x14ac:dyDescent="0.2">
      <c r="F376" s="2"/>
      <c r="G376" s="65"/>
    </row>
    <row r="431" spans="4:4" x14ac:dyDescent="0.2">
      <c r="D431" s="73"/>
    </row>
  </sheetData>
  <sheetProtection algorithmName="SHA-512" hashValue="rvu8uozaUBELausMMCcEwSNTAzetPb49LMvZ+aqgk3iYRnTS/d2DkVDp75IoBec1fICmCG4MKql+7tCszYLjEg==" saltValue="SntZw+wbvA78snjXUc9jMg==" spinCount="100000" sheet="1" objects="1" scenarios="1" selectLockedCells="1"/>
  <customSheetViews>
    <customSheetView guid="{9D87EA3D-9227-4A32-8926-FF7BE3A36AF7}" showPageBreaks="1" showGridLines="0" fitToPage="1" printArea="1" hiddenRows="1" showRuler="0">
      <pageMargins left="0.75" right="0.75" top="1" bottom="1" header="0.5" footer="0.5"/>
      <printOptions headings="1" gridLines="1"/>
      <pageSetup scale="62" orientation="portrait" r:id="rId1"/>
      <headerFooter alignWithMargins="0">
        <oddHeader xml:space="preserve">&amp;C
</oddHeader>
        <oddFooter>&amp;LFORM CMS-10231&amp;CPage 2&amp;RExhibit 2</oddFooter>
      </headerFooter>
    </customSheetView>
  </customSheetViews>
  <mergeCells count="13">
    <mergeCell ref="F2:G2"/>
    <mergeCell ref="B3:C3"/>
    <mergeCell ref="B45:F47"/>
    <mergeCell ref="C15:D15"/>
    <mergeCell ref="B44:D44"/>
    <mergeCell ref="C17:D17"/>
    <mergeCell ref="C19:D19"/>
    <mergeCell ref="C21:D21"/>
    <mergeCell ref="C23:D23"/>
    <mergeCell ref="C37:D37"/>
    <mergeCell ref="C25:D25"/>
    <mergeCell ref="C26:D26"/>
    <mergeCell ref="C27:D27"/>
  </mergeCells>
  <phoneticPr fontId="3" type="noConversion"/>
  <pageMargins left="0.5" right="0.25" top="0.75" bottom="1" header="0.5" footer="0.5"/>
  <pageSetup scale="70" orientation="portrait" r:id="rId2"/>
  <headerFooter alignWithMargins="0">
    <oddHeader xml:space="preserve">&amp;C
</oddHeader>
    <oddFooter>&amp;L(Rev  1/2014)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8"/>
  <sheetViews>
    <sheetView showGridLines="0" zoomScale="90" zoomScaleNormal="90" workbookViewId="0">
      <selection activeCell="I16" sqref="I16"/>
    </sheetView>
  </sheetViews>
  <sheetFormatPr defaultRowHeight="12.75" x14ac:dyDescent="0.2"/>
  <cols>
    <col min="1" max="1" width="4.140625" customWidth="1"/>
    <col min="5" max="5" width="12.7109375" customWidth="1"/>
    <col min="6" max="6" width="19.7109375" customWidth="1"/>
    <col min="7" max="7" width="27.140625" customWidth="1"/>
    <col min="8" max="8" width="25" customWidth="1"/>
    <col min="9" max="9" width="13.85546875" customWidth="1"/>
  </cols>
  <sheetData>
    <row r="1" spans="2:11" ht="15.75" customHeight="1" x14ac:dyDescent="0.25">
      <c r="B1" s="120" t="str">
        <f>'2 Provider Data'!B1</f>
        <v>North Carolina Division of Medical Assistance</v>
      </c>
      <c r="C1" s="82"/>
      <c r="D1" s="82"/>
      <c r="E1" s="82"/>
      <c r="F1" s="82"/>
      <c r="G1" s="82"/>
      <c r="H1" s="82"/>
      <c r="I1" s="104" t="s">
        <v>94</v>
      </c>
    </row>
    <row r="2" spans="2:11" ht="15.75" x14ac:dyDescent="0.25">
      <c r="B2" s="120" t="str">
        <f>'2 Provider Data'!$B$2</f>
        <v>CMS School Based Services Cost Report</v>
      </c>
      <c r="C2" s="116"/>
      <c r="D2" s="116"/>
      <c r="E2" s="116"/>
      <c r="G2" s="106" t="str">
        <f>'2 Provider Data'!D3</f>
        <v>Provider Name:</v>
      </c>
      <c r="H2" s="106"/>
      <c r="I2" s="104" t="str">
        <f>'2 Provider Data'!G3</f>
        <v>Any Government Provider</v>
      </c>
    </row>
    <row r="3" spans="2:11" ht="15.75" x14ac:dyDescent="0.25">
      <c r="B3" s="120" t="s">
        <v>121</v>
      </c>
      <c r="C3" s="104"/>
      <c r="D3" s="571"/>
      <c r="E3" s="104"/>
      <c r="F3" s="104"/>
      <c r="G3" s="120" t="str">
        <f>'2 Provider Data'!D4</f>
        <v>NPI</v>
      </c>
      <c r="I3" s="106">
        <f>'2 Provider Data'!G4</f>
        <v>123456789</v>
      </c>
    </row>
    <row r="4" spans="2:11" ht="15.75" x14ac:dyDescent="0.25">
      <c r="G4" s="120" t="str">
        <f>'2 Provider Data'!D5</f>
        <v>Provider Number:</v>
      </c>
      <c r="I4" s="571">
        <f>'2 Provider Data'!G5</f>
        <v>12345678</v>
      </c>
    </row>
    <row r="5" spans="2:11" ht="15.75" x14ac:dyDescent="0.25">
      <c r="G5" s="120" t="str">
        <f>'2 Provider Data'!D6</f>
        <v>Reporting Period End:</v>
      </c>
      <c r="H5" s="169"/>
      <c r="I5" s="105">
        <f>'2 Provider Data'!G6</f>
        <v>42185</v>
      </c>
    </row>
    <row r="6" spans="2:11" ht="15.75" x14ac:dyDescent="0.25">
      <c r="H6" s="169"/>
      <c r="I6" s="38"/>
    </row>
    <row r="7" spans="2:11" ht="15.75" x14ac:dyDescent="0.25">
      <c r="B7" s="590"/>
      <c r="C7" s="590"/>
      <c r="D7" s="590"/>
      <c r="E7" s="590"/>
      <c r="F7" s="590"/>
      <c r="G7" s="590"/>
      <c r="H7" s="590"/>
      <c r="I7" s="590"/>
    </row>
    <row r="8" spans="2:11" x14ac:dyDescent="0.2">
      <c r="B8" t="s">
        <v>117</v>
      </c>
    </row>
    <row r="9" spans="2:11" x14ac:dyDescent="0.2">
      <c r="B9" s="34" t="s">
        <v>178</v>
      </c>
    </row>
    <row r="10" spans="2:11" x14ac:dyDescent="0.2">
      <c r="B10" s="34"/>
    </row>
    <row r="12" spans="2:11" ht="15.75" x14ac:dyDescent="0.25">
      <c r="B12" s="589" t="s">
        <v>179</v>
      </c>
      <c r="C12" s="589"/>
      <c r="D12" s="589"/>
      <c r="E12" s="589"/>
      <c r="H12" s="591" t="s">
        <v>22</v>
      </c>
      <c r="I12" s="592"/>
    </row>
    <row r="13" spans="2:11" x14ac:dyDescent="0.2">
      <c r="D13" s="25"/>
      <c r="E13" s="25"/>
    </row>
    <row r="14" spans="2:11" x14ac:dyDescent="0.2">
      <c r="I14" s="41"/>
    </row>
    <row r="15" spans="2:11" x14ac:dyDescent="0.2">
      <c r="B15" s="6" t="s">
        <v>88</v>
      </c>
      <c r="H15" s="243"/>
      <c r="I15" s="41"/>
    </row>
    <row r="16" spans="2:11" x14ac:dyDescent="0.2">
      <c r="B16" s="25" t="s">
        <v>238</v>
      </c>
      <c r="C16" s="25"/>
      <c r="D16" s="25"/>
      <c r="E16" s="25"/>
      <c r="H16" s="25"/>
      <c r="I16" s="348">
        <v>1</v>
      </c>
      <c r="K16" s="25"/>
    </row>
    <row r="17" spans="2:11" x14ac:dyDescent="0.2">
      <c r="B17" t="s">
        <v>239</v>
      </c>
      <c r="C17" s="25"/>
      <c r="D17" s="25"/>
      <c r="E17" s="25"/>
      <c r="H17" s="25"/>
      <c r="I17" s="348">
        <v>100</v>
      </c>
      <c r="K17" s="25"/>
    </row>
    <row r="18" spans="2:11" ht="13.5" customHeight="1" x14ac:dyDescent="0.2">
      <c r="B18" s="25" t="s">
        <v>240</v>
      </c>
      <c r="C18" s="25"/>
      <c r="D18" s="25"/>
      <c r="E18" s="25"/>
      <c r="H18" t="s">
        <v>123</v>
      </c>
      <c r="I18" s="279">
        <f>+I16/I17</f>
        <v>0.01</v>
      </c>
      <c r="K18" s="25"/>
    </row>
    <row r="19" spans="2:11" x14ac:dyDescent="0.2">
      <c r="B19" s="25"/>
      <c r="I19" s="30"/>
    </row>
    <row r="20" spans="2:11" x14ac:dyDescent="0.2">
      <c r="B20" s="25"/>
      <c r="I20" s="30"/>
    </row>
    <row r="21" spans="2:11" x14ac:dyDescent="0.2">
      <c r="I21" s="30"/>
    </row>
    <row r="22" spans="2:11" x14ac:dyDescent="0.2">
      <c r="B22" s="6" t="s">
        <v>242</v>
      </c>
      <c r="H22" s="243"/>
      <c r="I22" s="30"/>
    </row>
    <row r="23" spans="2:11" x14ac:dyDescent="0.2">
      <c r="B23" s="25" t="s">
        <v>285</v>
      </c>
      <c r="C23" s="25"/>
      <c r="D23" s="25"/>
      <c r="E23" s="25"/>
      <c r="F23" s="25"/>
      <c r="G23" s="25"/>
      <c r="H23" s="33"/>
      <c r="I23" s="349">
        <v>1</v>
      </c>
    </row>
    <row r="24" spans="2:11" x14ac:dyDescent="0.2">
      <c r="B24" s="25" t="s">
        <v>286</v>
      </c>
      <c r="C24" s="25"/>
      <c r="D24" s="25"/>
      <c r="E24" s="25"/>
      <c r="F24" s="25"/>
      <c r="G24" s="25"/>
      <c r="H24" s="33"/>
      <c r="I24" s="349">
        <v>100</v>
      </c>
    </row>
    <row r="25" spans="2:11" x14ac:dyDescent="0.2">
      <c r="B25" s="25" t="s">
        <v>265</v>
      </c>
      <c r="C25" s="25"/>
      <c r="D25" s="25"/>
      <c r="E25" s="25"/>
      <c r="F25" s="25"/>
      <c r="G25" s="25"/>
      <c r="H25" s="33" t="s">
        <v>177</v>
      </c>
      <c r="I25" s="314">
        <f>I23/I24</f>
        <v>0.01</v>
      </c>
    </row>
    <row r="27" spans="2:11" x14ac:dyDescent="0.2">
      <c r="B27" s="25"/>
      <c r="C27" s="25"/>
      <c r="D27" s="25"/>
      <c r="E27" s="25"/>
      <c r="F27" s="25"/>
      <c r="G27" s="25"/>
      <c r="H27" s="33"/>
      <c r="I27" s="312"/>
    </row>
    <row r="28" spans="2:11" x14ac:dyDescent="0.2">
      <c r="B28" s="25"/>
      <c r="C28" s="25"/>
      <c r="D28" s="25"/>
      <c r="E28" s="25"/>
      <c r="F28" s="25"/>
      <c r="G28" s="25"/>
      <c r="H28" s="33"/>
      <c r="I28" s="313"/>
    </row>
    <row r="29" spans="2:11" x14ac:dyDescent="0.2">
      <c r="B29" s="25"/>
      <c r="C29" s="25"/>
      <c r="D29" s="25"/>
      <c r="E29" s="25"/>
      <c r="F29" s="25"/>
      <c r="G29" s="25"/>
      <c r="H29" s="33"/>
      <c r="I29" s="33"/>
    </row>
    <row r="30" spans="2:11" x14ac:dyDescent="0.2">
      <c r="B30" s="25"/>
      <c r="C30" s="25"/>
      <c r="D30" s="25"/>
      <c r="E30" s="25"/>
      <c r="F30" s="25"/>
      <c r="G30" s="25"/>
      <c r="H30" s="33"/>
      <c r="I30" s="312"/>
    </row>
    <row r="31" spans="2:11" x14ac:dyDescent="0.2">
      <c r="B31" s="25"/>
      <c r="C31" s="25"/>
      <c r="D31" s="25"/>
      <c r="E31" s="25"/>
      <c r="F31" s="25"/>
      <c r="G31" s="25"/>
      <c r="H31" s="33"/>
      <c r="I31" s="312"/>
      <c r="J31" s="25"/>
    </row>
    <row r="32" spans="2:11" x14ac:dyDescent="0.2">
      <c r="B32" s="25"/>
      <c r="C32" s="25"/>
      <c r="D32" s="25"/>
      <c r="E32" s="25"/>
      <c r="F32" s="25"/>
      <c r="G32" s="25"/>
      <c r="H32" s="14"/>
      <c r="I32" s="312"/>
      <c r="J32" s="25"/>
    </row>
    <row r="33" spans="2:10" x14ac:dyDescent="0.2">
      <c r="B33" s="25"/>
      <c r="C33" s="25"/>
      <c r="D33" s="25"/>
      <c r="E33" s="25"/>
      <c r="F33" s="25"/>
      <c r="G33" s="25"/>
      <c r="H33" s="14"/>
      <c r="I33" s="312"/>
      <c r="J33" s="25"/>
    </row>
    <row r="34" spans="2:10" x14ac:dyDescent="0.2">
      <c r="B34" s="25"/>
      <c r="C34" s="25"/>
      <c r="D34" s="25"/>
      <c r="E34" s="25"/>
      <c r="F34" s="25"/>
      <c r="G34" s="25"/>
      <c r="H34" s="14"/>
      <c r="I34" s="311"/>
      <c r="J34" s="25"/>
    </row>
    <row r="35" spans="2:10" x14ac:dyDescent="0.2">
      <c r="B35" s="25"/>
      <c r="C35" s="25"/>
      <c r="D35" s="25"/>
      <c r="E35" s="25"/>
      <c r="F35" s="25"/>
      <c r="G35" s="25"/>
      <c r="H35" s="14"/>
      <c r="I35" s="311"/>
      <c r="J35" s="25"/>
    </row>
    <row r="36" spans="2:10" x14ac:dyDescent="0.2">
      <c r="B36" s="25"/>
      <c r="C36" s="25"/>
      <c r="D36" s="25"/>
      <c r="E36" s="25"/>
      <c r="F36" s="25"/>
      <c r="G36" s="25"/>
      <c r="H36" s="14"/>
      <c r="I36" s="311"/>
      <c r="J36" s="25"/>
    </row>
    <row r="37" spans="2:10" x14ac:dyDescent="0.2">
      <c r="B37" s="25"/>
      <c r="C37" s="25"/>
      <c r="D37" s="25"/>
      <c r="E37" s="25"/>
      <c r="F37" s="25"/>
      <c r="G37" s="25"/>
      <c r="H37" s="25"/>
      <c r="I37" s="160"/>
      <c r="J37" s="25"/>
    </row>
    <row r="38" spans="2:10" x14ac:dyDescent="0.2">
      <c r="B38" s="25"/>
      <c r="C38" s="25"/>
      <c r="D38" s="25"/>
      <c r="E38" s="25"/>
      <c r="F38" s="25"/>
      <c r="G38" s="25"/>
      <c r="H38" s="25"/>
      <c r="I38" s="160"/>
      <c r="J38" s="25"/>
    </row>
    <row r="39" spans="2:10" x14ac:dyDescent="0.2">
      <c r="B39" s="25"/>
      <c r="C39" s="25"/>
      <c r="D39" s="25"/>
      <c r="E39" s="25"/>
      <c r="F39" s="25"/>
      <c r="G39" s="25"/>
      <c r="H39" s="25"/>
      <c r="I39" s="121"/>
      <c r="J39" s="25"/>
    </row>
    <row r="40" spans="2:10" x14ac:dyDescent="0.2">
      <c r="B40" s="34"/>
      <c r="C40" s="25"/>
      <c r="D40" s="25"/>
      <c r="E40" s="25"/>
      <c r="F40" s="25"/>
      <c r="G40" s="25"/>
      <c r="H40" s="259"/>
      <c r="I40" s="260"/>
      <c r="J40" s="25"/>
    </row>
    <row r="41" spans="2:10" x14ac:dyDescent="0.2">
      <c r="B41" s="6"/>
      <c r="H41" s="28"/>
      <c r="I41" s="37"/>
    </row>
    <row r="42" spans="2:10" x14ac:dyDescent="0.2">
      <c r="B42" s="218"/>
      <c r="C42" s="218"/>
      <c r="D42" s="218"/>
      <c r="E42" s="218"/>
      <c r="F42" s="25"/>
      <c r="G42" s="25"/>
      <c r="H42" s="161"/>
      <c r="I42" s="37"/>
    </row>
    <row r="43" spans="2:10" x14ac:dyDescent="0.2">
      <c r="B43" s="218"/>
      <c r="C43" s="218"/>
      <c r="D43" s="218"/>
      <c r="E43" s="218"/>
      <c r="F43" s="25"/>
      <c r="G43" s="25"/>
      <c r="H43" s="160"/>
      <c r="I43" s="37"/>
    </row>
    <row r="44" spans="2:10" x14ac:dyDescent="0.2">
      <c r="C44" s="25"/>
      <c r="D44" s="25"/>
      <c r="E44" s="25"/>
      <c r="F44" s="25"/>
      <c r="G44" s="25"/>
      <c r="H44" s="25"/>
      <c r="I44" s="37"/>
    </row>
    <row r="45" spans="2:10" x14ac:dyDescent="0.2">
      <c r="B45" s="25"/>
      <c r="C45" s="25"/>
      <c r="D45" s="25"/>
      <c r="E45" s="25"/>
      <c r="F45" s="25"/>
      <c r="G45" s="25"/>
      <c r="H45" s="121"/>
      <c r="I45" s="37"/>
    </row>
    <row r="46" spans="2:10" x14ac:dyDescent="0.2">
      <c r="B46" s="25"/>
      <c r="C46" s="25"/>
      <c r="D46" s="25"/>
      <c r="E46" s="25"/>
      <c r="F46" s="25"/>
      <c r="G46" s="25"/>
      <c r="H46" s="121"/>
      <c r="I46" s="37"/>
    </row>
    <row r="47" spans="2:10" x14ac:dyDescent="0.2">
      <c r="C47" s="25"/>
      <c r="D47" s="25"/>
      <c r="E47" s="25"/>
      <c r="F47" s="25"/>
      <c r="G47" s="25"/>
      <c r="H47" s="121"/>
      <c r="I47" s="37"/>
    </row>
    <row r="48" spans="2:10" x14ac:dyDescent="0.2">
      <c r="B48" s="25"/>
      <c r="H48" s="28"/>
      <c r="I48" s="37"/>
    </row>
    <row r="49" spans="6:9" x14ac:dyDescent="0.2">
      <c r="H49" s="28"/>
      <c r="I49" s="37"/>
    </row>
    <row r="50" spans="6:9" x14ac:dyDescent="0.2">
      <c r="H50" s="28"/>
      <c r="I50" s="37"/>
    </row>
    <row r="51" spans="6:9" x14ac:dyDescent="0.2">
      <c r="H51" s="28"/>
      <c r="I51" s="37"/>
    </row>
    <row r="52" spans="6:9" x14ac:dyDescent="0.2">
      <c r="H52" s="28"/>
      <c r="I52" s="37"/>
    </row>
    <row r="53" spans="6:9" x14ac:dyDescent="0.2">
      <c r="H53" s="28"/>
      <c r="I53" s="37"/>
    </row>
    <row r="54" spans="6:9" x14ac:dyDescent="0.2">
      <c r="H54" s="28"/>
      <c r="I54" s="37"/>
    </row>
    <row r="55" spans="6:9" x14ac:dyDescent="0.2">
      <c r="H55" s="28"/>
      <c r="I55" s="37"/>
    </row>
    <row r="56" spans="6:9" ht="18.75" x14ac:dyDescent="0.3">
      <c r="F56" s="131"/>
      <c r="G56" s="131"/>
    </row>
    <row r="58" spans="6:9" ht="18.75" x14ac:dyDescent="0.3">
      <c r="F58" s="131"/>
      <c r="G58" s="131"/>
    </row>
  </sheetData>
  <sheetProtection algorithmName="SHA-512" hashValue="5pN5qJoYnxOwH+y/YPYd5CVRPax2ryFhxcyGeALh36mxyOGGEFcqeAUCiOXYQg2KHTFKe1G3tgokBXqdH+gU2A==" saltValue="Fw8q19Ci9ReS8ABVt9rwRQ==" spinCount="100000" sheet="1" objects="1" scenarios="1" selectLockedCells="1"/>
  <customSheetViews>
    <customSheetView guid="{9D87EA3D-9227-4A32-8926-FF7BE3A36AF7}" showPageBreaks="1" showGridLines="0" fitToPage="1" printArea="1" showRuler="0" topLeftCell="B7">
      <selection activeCell="E23" sqref="E23"/>
      <pageMargins left="0.75" right="0.75" top="1" bottom="1" header="0.5" footer="0.5"/>
      <printOptions headings="1" gridLines="1"/>
      <pageSetup scale="83" orientation="portrait" r:id="rId1"/>
      <headerFooter alignWithMargins="0">
        <oddFooter>&amp;LFORM CMS-10231&amp;CPage 3&amp;RExhibit 3</oddFooter>
      </headerFooter>
    </customSheetView>
  </customSheetViews>
  <mergeCells count="3">
    <mergeCell ref="B12:E12"/>
    <mergeCell ref="B7:I7"/>
    <mergeCell ref="H12:I12"/>
  </mergeCells>
  <phoneticPr fontId="3" type="noConversion"/>
  <pageMargins left="0.75" right="0.75" top="1" bottom="1" header="0.5" footer="0.5"/>
  <pageSetup scale="72" orientation="portrait" r:id="rId2"/>
  <headerFooter alignWithMargins="0">
    <oddFooter>&amp;L(Rev  1/2014)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H39"/>
  <sheetViews>
    <sheetView showGridLines="0" topLeftCell="A13" zoomScale="90" zoomScaleNormal="90" workbookViewId="0">
      <selection activeCell="H4" sqref="H4"/>
    </sheetView>
  </sheetViews>
  <sheetFormatPr defaultRowHeight="12.75" x14ac:dyDescent="0.2"/>
  <cols>
    <col min="1" max="1" width="4.28515625" customWidth="1"/>
    <col min="2" max="2" width="5.7109375" customWidth="1"/>
    <col min="3" max="3" width="39.28515625" customWidth="1"/>
    <col min="4" max="4" width="20.28515625" customWidth="1"/>
    <col min="5" max="5" width="27.28515625" customWidth="1"/>
    <col min="6" max="6" width="23.28515625" customWidth="1"/>
    <col min="7" max="7" width="15.28515625" customWidth="1"/>
    <col min="8" max="8" width="23.28515625" customWidth="1"/>
  </cols>
  <sheetData>
    <row r="1" spans="2:8" ht="15.75" x14ac:dyDescent="0.25">
      <c r="B1" s="76" t="str">
        <f>'2 Provider Data'!B1</f>
        <v>North Carolina Division of Medical Assistance</v>
      </c>
      <c r="E1" s="37"/>
      <c r="H1" s="104" t="s">
        <v>95</v>
      </c>
    </row>
    <row r="2" spans="2:8" ht="15.75" x14ac:dyDescent="0.25">
      <c r="B2" s="76" t="str">
        <f>'2 Provider Data'!B2</f>
        <v>CMS School Based Services Cost Report</v>
      </c>
      <c r="E2" s="37"/>
      <c r="F2" s="105" t="str">
        <f>'2 Provider Data'!D3</f>
        <v>Provider Name:</v>
      </c>
      <c r="G2" s="106"/>
      <c r="H2" s="104" t="str">
        <f>'2 Provider Data'!G3</f>
        <v>Any Government Provider</v>
      </c>
    </row>
    <row r="3" spans="2:8" ht="15.75" x14ac:dyDescent="0.25">
      <c r="B3" s="76" t="s">
        <v>155</v>
      </c>
      <c r="E3" s="37"/>
      <c r="F3" s="105" t="str">
        <f>'2 Provider Data'!D4</f>
        <v>NPI</v>
      </c>
      <c r="H3" s="104">
        <f>'2 Provider Data'!G4</f>
        <v>123456789</v>
      </c>
    </row>
    <row r="4" spans="2:8" ht="15.75" x14ac:dyDescent="0.25">
      <c r="B4" s="6"/>
      <c r="E4" s="37"/>
      <c r="F4" s="105" t="str">
        <f>'2 Provider Data'!D5</f>
        <v>Provider Number:</v>
      </c>
      <c r="H4" s="447">
        <f>'2 Provider Data'!G5</f>
        <v>12345678</v>
      </c>
    </row>
    <row r="5" spans="2:8" ht="15.75" x14ac:dyDescent="0.25">
      <c r="B5" s="6"/>
      <c r="E5" s="37"/>
      <c r="F5" s="105" t="str">
        <f>'2 Provider Data'!D6</f>
        <v>Reporting Period End:</v>
      </c>
      <c r="H5" s="105">
        <f>'2 Provider Data'!G6</f>
        <v>42185</v>
      </c>
    </row>
    <row r="6" spans="2:8" x14ac:dyDescent="0.2">
      <c r="B6" s="77"/>
      <c r="E6" s="37"/>
    </row>
    <row r="7" spans="2:8" x14ac:dyDescent="0.2">
      <c r="B7" s="6"/>
      <c r="E7" s="37"/>
    </row>
    <row r="8" spans="2:8" x14ac:dyDescent="0.2">
      <c r="B8" s="80" t="s">
        <v>223</v>
      </c>
      <c r="E8" s="37"/>
    </row>
    <row r="10" spans="2:8" x14ac:dyDescent="0.2">
      <c r="B10" s="129"/>
      <c r="C10" s="15"/>
      <c r="D10" s="15"/>
      <c r="E10" s="15"/>
      <c r="F10" s="15"/>
      <c r="G10" s="15"/>
      <c r="H10" s="15"/>
    </row>
    <row r="11" spans="2:8" x14ac:dyDescent="0.2">
      <c r="B11" s="129"/>
      <c r="C11" s="15"/>
      <c r="D11" s="90" t="s">
        <v>126</v>
      </c>
      <c r="E11" s="94" t="s">
        <v>182</v>
      </c>
      <c r="F11" s="94" t="s">
        <v>209</v>
      </c>
      <c r="G11" s="94" t="s">
        <v>65</v>
      </c>
      <c r="H11" s="94" t="s">
        <v>109</v>
      </c>
    </row>
    <row r="12" spans="2:8" x14ac:dyDescent="0.2">
      <c r="C12" s="24"/>
      <c r="E12" s="227"/>
    </row>
    <row r="13" spans="2:8" ht="24" customHeight="1" x14ac:dyDescent="0.2">
      <c r="C13" s="226"/>
      <c r="D13" s="310"/>
      <c r="E13" s="595" t="s">
        <v>185</v>
      </c>
      <c r="F13" s="593" t="s">
        <v>237</v>
      </c>
      <c r="G13" s="51" t="s">
        <v>43</v>
      </c>
      <c r="H13" s="246" t="s">
        <v>183</v>
      </c>
    </row>
    <row r="14" spans="2:8" ht="29.25" customHeight="1" x14ac:dyDescent="0.2">
      <c r="C14" s="225" t="s">
        <v>196</v>
      </c>
      <c r="D14" s="92" t="s">
        <v>140</v>
      </c>
      <c r="E14" s="596"/>
      <c r="F14" s="594"/>
      <c r="G14" s="93" t="s">
        <v>75</v>
      </c>
      <c r="H14" s="89" t="s">
        <v>184</v>
      </c>
    </row>
    <row r="15" spans="2:8" ht="17.25" customHeight="1" x14ac:dyDescent="0.2">
      <c r="C15" s="6" t="s">
        <v>110</v>
      </c>
      <c r="E15" s="245">
        <f>ROUND('5 Time Study Results'!$G$32,4)</f>
        <v>0.59519999999999995</v>
      </c>
      <c r="F15" s="245">
        <f>ROUND(+'2 Provider Data'!$C$35,4)</f>
        <v>0.01</v>
      </c>
      <c r="H15" s="245">
        <f>ROUND('3  Cost Allocation Statistics'!$I$25,4)</f>
        <v>0.01</v>
      </c>
    </row>
    <row r="16" spans="2:8" x14ac:dyDescent="0.2">
      <c r="B16" s="88"/>
      <c r="C16" s="39" t="str">
        <f>'6a, 6b  Direct by Discipline'!$B$10</f>
        <v>Speech Therapy</v>
      </c>
      <c r="D16" s="97">
        <f>+'6a, 6b  Direct by Discipline'!$S$20</f>
        <v>0</v>
      </c>
      <c r="E16" s="95">
        <f>$E$15*D16</f>
        <v>0</v>
      </c>
      <c r="F16" s="91">
        <f>$F$15*E16</f>
        <v>0</v>
      </c>
      <c r="G16" s="91">
        <f>E16+F16</f>
        <v>0</v>
      </c>
      <c r="H16" s="95">
        <f>$H$15*G16</f>
        <v>0</v>
      </c>
    </row>
    <row r="17" spans="2:8" x14ac:dyDescent="0.2">
      <c r="B17" s="88"/>
      <c r="C17" s="39" t="str">
        <f>'6a, 6b  Direct by Discipline'!$B$22</f>
        <v>Occupational Therapy</v>
      </c>
      <c r="D17" s="98">
        <f>+'6a, 6b  Direct by Discipline'!$S$32</f>
        <v>0</v>
      </c>
      <c r="E17" s="95">
        <f t="shared" ref="E17:E23" si="0">$E$15*D17</f>
        <v>0</v>
      </c>
      <c r="F17" s="91">
        <f t="shared" ref="F17:F23" si="1">$F$15*E17</f>
        <v>0</v>
      </c>
      <c r="G17" s="91">
        <f t="shared" ref="G17:G23" si="2">E17+F17</f>
        <v>0</v>
      </c>
      <c r="H17" s="95">
        <f t="shared" ref="H17:H23" si="3">$H$15*G17</f>
        <v>0</v>
      </c>
    </row>
    <row r="18" spans="2:8" x14ac:dyDescent="0.2">
      <c r="B18" s="88"/>
      <c r="C18" s="39" t="str">
        <f>'6a, 6b  Direct by Discipline'!$B$34</f>
        <v>Audiology</v>
      </c>
      <c r="D18" s="98">
        <f>+'6a, 6b  Direct by Discipline'!$S$44</f>
        <v>0</v>
      </c>
      <c r="E18" s="95">
        <f t="shared" si="0"/>
        <v>0</v>
      </c>
      <c r="F18" s="91">
        <f t="shared" si="1"/>
        <v>0</v>
      </c>
      <c r="G18" s="91">
        <f t="shared" si="2"/>
        <v>0</v>
      </c>
      <c r="H18" s="95">
        <f t="shared" si="3"/>
        <v>0</v>
      </c>
    </row>
    <row r="19" spans="2:8" x14ac:dyDescent="0.2">
      <c r="B19" s="88"/>
      <c r="C19" s="39" t="str">
        <f>'6a, 6b  Direct by Discipline'!$B$46</f>
        <v>Physical Therapy</v>
      </c>
      <c r="D19" s="98">
        <f>+'6a, 6b  Direct by Discipline'!$S$56</f>
        <v>0</v>
      </c>
      <c r="E19" s="95">
        <f t="shared" si="0"/>
        <v>0</v>
      </c>
      <c r="F19" s="91">
        <f t="shared" si="1"/>
        <v>0</v>
      </c>
      <c r="G19" s="91">
        <f t="shared" si="2"/>
        <v>0</v>
      </c>
      <c r="H19" s="95">
        <f t="shared" si="3"/>
        <v>0</v>
      </c>
    </row>
    <row r="20" spans="2:8" x14ac:dyDescent="0.2">
      <c r="B20" s="88"/>
      <c r="C20" s="39" t="str">
        <f>'6a, 6b  Direct by Discipline'!B58</f>
        <v>Psychological/Counseling Services</v>
      </c>
      <c r="D20" s="98">
        <f>+'6a, 6b  Direct by Discipline'!$S$68</f>
        <v>0</v>
      </c>
      <c r="E20" s="95">
        <f t="shared" si="0"/>
        <v>0</v>
      </c>
      <c r="F20" s="91">
        <f t="shared" si="1"/>
        <v>0</v>
      </c>
      <c r="G20" s="91">
        <f t="shared" si="2"/>
        <v>0</v>
      </c>
      <c r="H20" s="95">
        <f t="shared" si="3"/>
        <v>0</v>
      </c>
    </row>
    <row r="21" spans="2:8" x14ac:dyDescent="0.2">
      <c r="B21" s="88"/>
      <c r="C21" s="39" t="str">
        <f>'6c, 6d Discipline-Continuation'!B10</f>
        <v>Nursing Services - RN Services</v>
      </c>
      <c r="D21" s="98">
        <f>'6c, 6d Discipline-Continuation'!$S$26</f>
        <v>0</v>
      </c>
      <c r="E21" s="95">
        <f t="shared" si="0"/>
        <v>0</v>
      </c>
      <c r="F21" s="91">
        <f t="shared" si="1"/>
        <v>0</v>
      </c>
      <c r="G21" s="91">
        <f t="shared" si="2"/>
        <v>0</v>
      </c>
      <c r="H21" s="95">
        <f t="shared" si="3"/>
        <v>0</v>
      </c>
    </row>
    <row r="22" spans="2:8" x14ac:dyDescent="0.2">
      <c r="B22" s="88"/>
      <c r="C22" s="39" t="str">
        <f>'6c, 6d Discipline-Continuation'!B28</f>
        <v>Nursing Services - LPN Services</v>
      </c>
      <c r="D22" s="98">
        <f>'6c, 6d Discipline-Continuation'!$S$43</f>
        <v>0</v>
      </c>
      <c r="E22" s="95">
        <f t="shared" si="0"/>
        <v>0</v>
      </c>
      <c r="F22" s="91">
        <f t="shared" si="1"/>
        <v>0</v>
      </c>
      <c r="G22" s="91">
        <f t="shared" si="2"/>
        <v>0</v>
      </c>
      <c r="H22" s="95">
        <f t="shared" si="3"/>
        <v>0</v>
      </c>
    </row>
    <row r="23" spans="2:8" x14ac:dyDescent="0.2">
      <c r="B23" s="88"/>
      <c r="C23" s="39" t="str">
        <f>'6c, 6d Discipline-Continuation'!B45</f>
        <v>Nursing Services - Delegated Services</v>
      </c>
      <c r="D23" s="98">
        <f>'6c, 6d Discipline-Continuation'!$S$62</f>
        <v>0</v>
      </c>
      <c r="E23" s="95">
        <f t="shared" si="0"/>
        <v>0</v>
      </c>
      <c r="F23" s="91">
        <f t="shared" si="1"/>
        <v>0</v>
      </c>
      <c r="G23" s="91">
        <f t="shared" si="2"/>
        <v>0</v>
      </c>
      <c r="H23" s="95">
        <f t="shared" si="3"/>
        <v>0</v>
      </c>
    </row>
    <row r="24" spans="2:8" x14ac:dyDescent="0.2">
      <c r="B24" s="88"/>
      <c r="C24" s="39"/>
      <c r="D24" s="98"/>
      <c r="E24" s="95"/>
      <c r="F24" s="91"/>
      <c r="G24" s="91"/>
      <c r="H24" s="95"/>
    </row>
    <row r="25" spans="2:8" x14ac:dyDescent="0.2">
      <c r="B25" s="88"/>
      <c r="C25" s="155"/>
      <c r="D25" s="98"/>
      <c r="E25" s="95"/>
      <c r="F25" s="91"/>
      <c r="G25" s="91"/>
      <c r="H25" s="95"/>
    </row>
    <row r="26" spans="2:8" ht="13.5" thickBot="1" x14ac:dyDescent="0.25">
      <c r="B26" s="5"/>
      <c r="C26" s="49" t="s">
        <v>190</v>
      </c>
      <c r="D26" s="133">
        <f>SUM(D16:D25)</f>
        <v>0</v>
      </c>
      <c r="E26" s="133">
        <f>SUM(E16:E25)</f>
        <v>0</v>
      </c>
      <c r="F26" s="147">
        <f>SUM(F16:F25)</f>
        <v>0</v>
      </c>
      <c r="G26" s="147">
        <f>SUM(G16:G25)</f>
        <v>0</v>
      </c>
      <c r="H26" s="147">
        <f>SUM(H16:H25)</f>
        <v>0</v>
      </c>
    </row>
    <row r="27" spans="2:8" ht="13.5" thickTop="1" x14ac:dyDescent="0.2">
      <c r="B27" s="5"/>
      <c r="C27" s="154"/>
    </row>
    <row r="28" spans="2:8" s="14" customFormat="1" ht="15.75" customHeight="1" thickBot="1" x14ac:dyDescent="0.25">
      <c r="B28" s="15"/>
      <c r="D28" s="94"/>
      <c r="E28" s="94"/>
      <c r="F28" s="94"/>
      <c r="G28" s="94"/>
      <c r="H28" s="94"/>
    </row>
    <row r="29" spans="2:8" ht="15.75" customHeight="1" thickTop="1" x14ac:dyDescent="0.25">
      <c r="B29" s="5"/>
      <c r="C29" s="589" t="s">
        <v>186</v>
      </c>
      <c r="D29" s="589"/>
      <c r="F29" s="35"/>
      <c r="G29" s="53"/>
      <c r="H29" s="249" t="s">
        <v>48</v>
      </c>
    </row>
    <row r="30" spans="2:8" ht="15.75" customHeight="1" x14ac:dyDescent="0.2">
      <c r="B30" s="5"/>
      <c r="D30" s="29"/>
      <c r="H30" s="247"/>
    </row>
    <row r="31" spans="2:8" ht="15.75" customHeight="1" thickBot="1" x14ac:dyDescent="0.3">
      <c r="B31" s="10"/>
      <c r="G31" s="253" t="s">
        <v>180</v>
      </c>
      <c r="H31" s="248">
        <f>H26</f>
        <v>0</v>
      </c>
    </row>
    <row r="32" spans="2:8" ht="15.75" customHeight="1" thickTop="1" x14ac:dyDescent="0.2">
      <c r="B32" s="5"/>
    </row>
    <row r="33" spans="2:8" ht="15.75" customHeight="1" x14ac:dyDescent="0.2">
      <c r="B33" s="5"/>
    </row>
    <row r="34" spans="2:8" ht="15.75" customHeight="1" x14ac:dyDescent="0.2">
      <c r="B34" s="5"/>
    </row>
    <row r="35" spans="2:8" x14ac:dyDescent="0.2">
      <c r="B35" s="5"/>
      <c r="C35" t="s">
        <v>224</v>
      </c>
      <c r="D35" s="6"/>
      <c r="F35" s="5"/>
      <c r="G35" s="5"/>
      <c r="H35" s="5"/>
    </row>
    <row r="36" spans="2:8" x14ac:dyDescent="0.2">
      <c r="B36" s="5"/>
    </row>
    <row r="37" spans="2:8" ht="22.5" customHeight="1" x14ac:dyDescent="0.2">
      <c r="B37" s="5"/>
      <c r="D37" s="6"/>
    </row>
    <row r="38" spans="2:8" ht="22.5" customHeight="1" x14ac:dyDescent="0.3">
      <c r="B38" s="219"/>
      <c r="C38" s="5"/>
      <c r="D38" s="6"/>
      <c r="E38" s="131"/>
    </row>
    <row r="39" spans="2:8" ht="15.75" customHeight="1" x14ac:dyDescent="0.2">
      <c r="B39" s="5"/>
      <c r="D39" s="6"/>
    </row>
  </sheetData>
  <sheetProtection algorithmName="SHA-512" hashValue="X0A7cezzgYwXkUJRNwSsatLgd1/D9ASYPKeNryNysKQBxC0+aTn18DgIUWnlbR5DwcLHQNjpKbkIc/DnaNTvxg==" saltValue="UYqq98dQhJt9ymAJkTIawQ==" spinCount="100000" sheet="1" objects="1" scenarios="1" selectLockedCells="1"/>
  <customSheetViews>
    <customSheetView guid="{9D87EA3D-9227-4A32-8926-FF7BE3A36AF7}" scale="75" fitToPage="1" hiddenRows="1" showRuler="0" topLeftCell="C7">
      <selection activeCell="G31" sqref="G31"/>
      <pageMargins left="0.25" right="0.25" top="0.25" bottom="0.75" header="0.5" footer="0.5"/>
      <printOptions headings="1"/>
      <pageSetup scale="77" orientation="landscape" r:id="rId1"/>
      <headerFooter alignWithMargins="0">
        <oddFooter>&amp;LFORM CMS-10231&amp;CPage 4&amp;RExhibit 4A</oddFooter>
      </headerFooter>
    </customSheetView>
  </customSheetViews>
  <mergeCells count="3">
    <mergeCell ref="F13:F14"/>
    <mergeCell ref="C29:D29"/>
    <mergeCell ref="E13:E14"/>
  </mergeCells>
  <phoneticPr fontId="3" type="noConversion"/>
  <pageMargins left="0.25" right="0.25" top="0.25" bottom="0.75" header="0.5" footer="0.5"/>
  <pageSetup scale="86" orientation="landscape" r:id="rId2"/>
  <headerFooter alignWithMargins="0">
    <oddFooter>&amp;L(Rev  1/2014)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H41"/>
  <sheetViews>
    <sheetView showGridLines="0" topLeftCell="A19" zoomScale="90" zoomScaleNormal="90" workbookViewId="0">
      <selection activeCell="G7" sqref="G7"/>
    </sheetView>
  </sheetViews>
  <sheetFormatPr defaultRowHeight="12.75" x14ac:dyDescent="0.2"/>
  <cols>
    <col min="1" max="1" width="3.140625" customWidth="1"/>
    <col min="2" max="2" width="13" customWidth="1"/>
    <col min="3" max="3" width="47.140625" bestFit="1" customWidth="1"/>
    <col min="4" max="4" width="17.42578125" customWidth="1"/>
    <col min="5" max="5" width="23.140625" customWidth="1"/>
    <col min="6" max="6" width="24.85546875" customWidth="1"/>
    <col min="7" max="7" width="29.42578125" customWidth="1"/>
    <col min="8" max="8" width="12.42578125" bestFit="1" customWidth="1"/>
    <col min="9" max="9" width="15.140625" customWidth="1"/>
    <col min="10" max="11" width="14.42578125" customWidth="1"/>
    <col min="12" max="12" width="14" customWidth="1"/>
  </cols>
  <sheetData>
    <row r="1" spans="2:8" ht="15.75" x14ac:dyDescent="0.25">
      <c r="B1" s="76" t="str">
        <f>'2 Provider Data'!B1</f>
        <v>North Carolina Division of Medical Assistance</v>
      </c>
      <c r="E1" s="37"/>
      <c r="G1" s="104" t="s">
        <v>96</v>
      </c>
    </row>
    <row r="2" spans="2:8" ht="15.75" x14ac:dyDescent="0.25">
      <c r="B2" s="76" t="str">
        <f>'2 Provider Data'!B2</f>
        <v>CMS School Based Services Cost Report</v>
      </c>
      <c r="E2" s="37"/>
      <c r="F2" s="120" t="str">
        <f>'2 Provider Data'!D3</f>
        <v>Provider Name:</v>
      </c>
      <c r="G2" s="104" t="str">
        <f>'2 Provider Data'!G3</f>
        <v>Any Government Provider</v>
      </c>
    </row>
    <row r="3" spans="2:8" ht="15.75" x14ac:dyDescent="0.25">
      <c r="B3" s="76" t="s">
        <v>325</v>
      </c>
      <c r="E3" s="37"/>
      <c r="F3" s="120" t="str">
        <f>'2 Provider Data'!D4</f>
        <v>NPI</v>
      </c>
      <c r="G3" s="104">
        <f>'2 Provider Data'!G4</f>
        <v>123456789</v>
      </c>
    </row>
    <row r="4" spans="2:8" ht="15.75" x14ac:dyDescent="0.25">
      <c r="B4" s="6"/>
      <c r="E4" s="37"/>
      <c r="F4" s="120" t="str">
        <f>'2 Provider Data'!D5</f>
        <v>Provider Number:</v>
      </c>
      <c r="G4" s="104">
        <f>'2 Provider Data'!G5</f>
        <v>12345678</v>
      </c>
    </row>
    <row r="5" spans="2:8" ht="15.75" x14ac:dyDescent="0.25">
      <c r="B5" s="6"/>
      <c r="E5" s="37"/>
      <c r="F5" s="120" t="str">
        <f>'2 Provider Data'!D6</f>
        <v>Reporting Period End:</v>
      </c>
      <c r="G5" s="570">
        <f>'2 Provider Data'!G6</f>
        <v>42185</v>
      </c>
    </row>
    <row r="6" spans="2:8" x14ac:dyDescent="0.2">
      <c r="B6" s="6"/>
      <c r="E6" s="37"/>
    </row>
    <row r="7" spans="2:8" x14ac:dyDescent="0.2">
      <c r="B7" s="6"/>
      <c r="E7" s="37"/>
    </row>
    <row r="8" spans="2:8" x14ac:dyDescent="0.2">
      <c r="B8" s="80" t="s">
        <v>225</v>
      </c>
      <c r="E8" s="37"/>
    </row>
    <row r="10" spans="2:8" x14ac:dyDescent="0.2">
      <c r="B10" s="129"/>
      <c r="C10" s="15"/>
      <c r="D10" s="94" t="s">
        <v>92</v>
      </c>
      <c r="E10" s="15"/>
      <c r="F10" s="15"/>
      <c r="G10" s="15"/>
      <c r="H10" s="15"/>
    </row>
    <row r="11" spans="2:8" x14ac:dyDescent="0.2">
      <c r="B11" s="129"/>
      <c r="C11" s="15"/>
      <c r="D11" s="90" t="s">
        <v>128</v>
      </c>
      <c r="E11" s="94" t="s">
        <v>187</v>
      </c>
      <c r="F11" s="94" t="s">
        <v>210</v>
      </c>
      <c r="G11" s="94" t="s">
        <v>65</v>
      </c>
      <c r="H11" s="15"/>
    </row>
    <row r="12" spans="2:8" x14ac:dyDescent="0.2">
      <c r="C12" s="24"/>
      <c r="E12" s="227"/>
      <c r="H12" s="15"/>
    </row>
    <row r="13" spans="2:8" ht="12.75" customHeight="1" x14ac:dyDescent="0.2">
      <c r="C13" s="226"/>
      <c r="D13" s="224"/>
      <c r="E13" s="595" t="s">
        <v>193</v>
      </c>
      <c r="F13" s="593" t="s">
        <v>194</v>
      </c>
      <c r="G13" s="593" t="s">
        <v>188</v>
      </c>
      <c r="H13" s="15"/>
    </row>
    <row r="14" spans="2:8" ht="43.5" customHeight="1" x14ac:dyDescent="0.2">
      <c r="C14" s="225" t="s">
        <v>197</v>
      </c>
      <c r="D14" s="89" t="s">
        <v>129</v>
      </c>
      <c r="E14" s="598"/>
      <c r="F14" s="597"/>
      <c r="G14" s="597" t="s">
        <v>188</v>
      </c>
      <c r="H14" s="15"/>
    </row>
    <row r="15" spans="2:8" ht="17.25" customHeight="1" x14ac:dyDescent="0.2">
      <c r="C15" s="6" t="s">
        <v>127</v>
      </c>
      <c r="E15" s="251">
        <f>ROUND('5 Time Study Results'!J32,4)</f>
        <v>4.8599999999999997E-2</v>
      </c>
      <c r="F15" s="245">
        <f>ROUND(+'2 Provider Data'!$C$35,4)</f>
        <v>0.01</v>
      </c>
      <c r="H15" s="15"/>
    </row>
    <row r="16" spans="2:8" x14ac:dyDescent="0.2">
      <c r="B16" s="88"/>
      <c r="C16" s="39" t="str">
        <f>'6a, 6b  Direct by Discipline'!$B$10</f>
        <v>Speech Therapy</v>
      </c>
      <c r="D16" s="97">
        <f>+'6a, 6b  Direct by Discipline'!$S$20</f>
        <v>0</v>
      </c>
      <c r="E16" s="95">
        <f>$E$15*D16</f>
        <v>0</v>
      </c>
      <c r="F16" s="91">
        <f>$F$15*E16</f>
        <v>0</v>
      </c>
      <c r="G16" s="91">
        <f>E16+F16</f>
        <v>0</v>
      </c>
      <c r="H16" s="15"/>
    </row>
    <row r="17" spans="2:8" x14ac:dyDescent="0.2">
      <c r="B17" s="88"/>
      <c r="C17" s="39" t="str">
        <f>'6a, 6b  Direct by Discipline'!$B$22</f>
        <v>Occupational Therapy</v>
      </c>
      <c r="D17" s="98">
        <f>+'6a, 6b  Direct by Discipline'!$S$32</f>
        <v>0</v>
      </c>
      <c r="E17" s="95">
        <f t="shared" ref="E17:E23" si="0">$E$15*D17</f>
        <v>0</v>
      </c>
      <c r="F17" s="91">
        <f t="shared" ref="F17:F23" si="1">$F$15*E17</f>
        <v>0</v>
      </c>
      <c r="G17" s="91">
        <f t="shared" ref="G17:G23" si="2">E17+F17</f>
        <v>0</v>
      </c>
      <c r="H17" s="15"/>
    </row>
    <row r="18" spans="2:8" x14ac:dyDescent="0.2">
      <c r="B18" s="88"/>
      <c r="C18" s="39" t="str">
        <f>'6a, 6b  Direct by Discipline'!$B$34</f>
        <v>Audiology</v>
      </c>
      <c r="D18" s="98">
        <f>+'6a, 6b  Direct by Discipline'!$S$44</f>
        <v>0</v>
      </c>
      <c r="E18" s="95">
        <f t="shared" si="0"/>
        <v>0</v>
      </c>
      <c r="F18" s="91">
        <f t="shared" si="1"/>
        <v>0</v>
      </c>
      <c r="G18" s="91">
        <f t="shared" si="2"/>
        <v>0</v>
      </c>
      <c r="H18" s="15"/>
    </row>
    <row r="19" spans="2:8" x14ac:dyDescent="0.2">
      <c r="B19" s="88"/>
      <c r="C19" s="39" t="str">
        <f>'6a, 6b  Direct by Discipline'!$B$46</f>
        <v>Physical Therapy</v>
      </c>
      <c r="D19" s="98">
        <f>+'6a, 6b  Direct by Discipline'!$S$56</f>
        <v>0</v>
      </c>
      <c r="E19" s="95">
        <f t="shared" si="0"/>
        <v>0</v>
      </c>
      <c r="F19" s="91">
        <f t="shared" si="1"/>
        <v>0</v>
      </c>
      <c r="G19" s="91">
        <f t="shared" si="2"/>
        <v>0</v>
      </c>
      <c r="H19" s="15"/>
    </row>
    <row r="20" spans="2:8" x14ac:dyDescent="0.2">
      <c r="B20" s="88"/>
      <c r="C20" s="39" t="str">
        <f>'6a, 6b  Direct by Discipline'!B58</f>
        <v>Psychological/Counseling Services</v>
      </c>
      <c r="D20" s="98">
        <f>+'6a, 6b  Direct by Discipline'!$S$68</f>
        <v>0</v>
      </c>
      <c r="E20" s="95">
        <f t="shared" si="0"/>
        <v>0</v>
      </c>
      <c r="F20" s="91">
        <f t="shared" si="1"/>
        <v>0</v>
      </c>
      <c r="G20" s="91">
        <f t="shared" si="2"/>
        <v>0</v>
      </c>
      <c r="H20" s="15"/>
    </row>
    <row r="21" spans="2:8" x14ac:dyDescent="0.2">
      <c r="B21" s="88"/>
      <c r="C21" s="39" t="str">
        <f>'6c, 6d Discipline-Continuation'!B10</f>
        <v>Nursing Services - RN Services</v>
      </c>
      <c r="D21" s="98">
        <f>'6c, 6d Discipline-Continuation'!$S$26</f>
        <v>0</v>
      </c>
      <c r="E21" s="95">
        <f t="shared" si="0"/>
        <v>0</v>
      </c>
      <c r="F21" s="91">
        <f t="shared" si="1"/>
        <v>0</v>
      </c>
      <c r="G21" s="91">
        <f t="shared" si="2"/>
        <v>0</v>
      </c>
      <c r="H21" s="15"/>
    </row>
    <row r="22" spans="2:8" x14ac:dyDescent="0.2">
      <c r="B22" s="88"/>
      <c r="C22" s="176" t="str">
        <f>'6c, 6d Discipline-Continuation'!B28</f>
        <v>Nursing Services - LPN Services</v>
      </c>
      <c r="D22" s="98">
        <f>'6c, 6d Discipline-Continuation'!$S$43</f>
        <v>0</v>
      </c>
      <c r="E22" s="95">
        <f t="shared" si="0"/>
        <v>0</v>
      </c>
      <c r="F22" s="91">
        <f t="shared" si="1"/>
        <v>0</v>
      </c>
      <c r="G22" s="91">
        <f t="shared" si="2"/>
        <v>0</v>
      </c>
      <c r="H22" s="15"/>
    </row>
    <row r="23" spans="2:8" x14ac:dyDescent="0.2">
      <c r="B23" s="88"/>
      <c r="C23" s="264" t="str">
        <f>'6c, 6d Discipline-Continuation'!B45</f>
        <v>Nursing Services - Delegated Services</v>
      </c>
      <c r="D23" s="98">
        <f>'6c, 6d Discipline-Continuation'!$S$62</f>
        <v>0</v>
      </c>
      <c r="E23" s="95">
        <f t="shared" si="0"/>
        <v>0</v>
      </c>
      <c r="F23" s="91">
        <f t="shared" si="1"/>
        <v>0</v>
      </c>
      <c r="G23" s="91">
        <f t="shared" si="2"/>
        <v>0</v>
      </c>
      <c r="H23" s="15"/>
    </row>
    <row r="24" spans="2:8" x14ac:dyDescent="0.2">
      <c r="B24" s="88"/>
      <c r="C24" s="264"/>
      <c r="D24" s="98"/>
      <c r="E24" s="95"/>
      <c r="F24" s="91"/>
      <c r="G24" s="91"/>
      <c r="H24" s="15"/>
    </row>
    <row r="25" spans="2:8" x14ac:dyDescent="0.2">
      <c r="B25" s="88"/>
      <c r="C25" s="153"/>
      <c r="D25" s="98"/>
      <c r="E25" s="95"/>
      <c r="F25" s="91"/>
      <c r="G25" s="91"/>
      <c r="H25" s="15"/>
    </row>
    <row r="26" spans="2:8" ht="13.5" thickBot="1" x14ac:dyDescent="0.25">
      <c r="B26" s="5"/>
      <c r="C26" s="49" t="s">
        <v>190</v>
      </c>
      <c r="D26" s="133">
        <f>SUM(D16:D25)</f>
        <v>0</v>
      </c>
      <c r="E26" s="133">
        <f>SUM(E16:E25)</f>
        <v>0</v>
      </c>
      <c r="F26" s="133">
        <f>SUM(F16:F25)</f>
        <v>0</v>
      </c>
      <c r="G26" s="133">
        <f>SUM(G16:G25)</f>
        <v>0</v>
      </c>
      <c r="H26" s="15"/>
    </row>
    <row r="27" spans="2:8" ht="13.5" thickTop="1" x14ac:dyDescent="0.2">
      <c r="B27" s="15"/>
      <c r="C27" s="152"/>
      <c r="H27" s="15"/>
    </row>
    <row r="28" spans="2:8" x14ac:dyDescent="0.2">
      <c r="B28" s="5"/>
      <c r="D28" s="234" t="s">
        <v>143</v>
      </c>
      <c r="E28" s="94" t="s">
        <v>187</v>
      </c>
      <c r="F28" s="94" t="s">
        <v>210</v>
      </c>
      <c r="G28" s="94" t="s">
        <v>65</v>
      </c>
      <c r="H28" s="15"/>
    </row>
    <row r="29" spans="2:8" x14ac:dyDescent="0.2">
      <c r="B29" s="5"/>
      <c r="D29" s="228" t="s">
        <v>101</v>
      </c>
      <c r="F29" s="24"/>
      <c r="G29" s="24"/>
      <c r="H29" s="15"/>
    </row>
    <row r="30" spans="2:8" ht="43.5" customHeight="1" x14ac:dyDescent="0.2">
      <c r="B30" s="5"/>
      <c r="C30" s="236" t="s">
        <v>111</v>
      </c>
      <c r="D30" s="92" t="s">
        <v>72</v>
      </c>
      <c r="E30" s="235" t="s">
        <v>195</v>
      </c>
      <c r="F30" s="92" t="s">
        <v>192</v>
      </c>
      <c r="G30" s="92" t="s">
        <v>188</v>
      </c>
      <c r="H30" s="15"/>
    </row>
    <row r="31" spans="2:8" ht="15.75" customHeight="1" x14ac:dyDescent="0.2">
      <c r="B31" s="5"/>
      <c r="C31" s="6" t="s">
        <v>191</v>
      </c>
      <c r="D31" s="122"/>
      <c r="E31" s="245">
        <f>ROUND('3  Cost Allocation Statistics'!$I$18,4)</f>
        <v>0.01</v>
      </c>
      <c r="F31" s="245">
        <f>ROUND('2 Provider Data'!C35,4)</f>
        <v>0.01</v>
      </c>
      <c r="G31" s="60"/>
      <c r="H31" s="15"/>
    </row>
    <row r="32" spans="2:8" ht="15.75" customHeight="1" x14ac:dyDescent="0.2">
      <c r="B32" s="88"/>
      <c r="C32" s="176" t="str">
        <f>'8 Other Direct Admin Cost'!$B$11</f>
        <v>Other Admin Claiming Cost - State MAC Plan</v>
      </c>
      <c r="D32" s="143"/>
      <c r="E32" s="95">
        <f>$E$31*D32</f>
        <v>0</v>
      </c>
      <c r="F32" s="130">
        <f>F31*E32</f>
        <v>0</v>
      </c>
      <c r="G32" s="91">
        <f>F32+E32</f>
        <v>0</v>
      </c>
      <c r="H32" s="15"/>
    </row>
    <row r="33" spans="2:8" ht="15.75" customHeight="1" x14ac:dyDescent="0.2">
      <c r="B33" s="88"/>
      <c r="C33" s="231"/>
      <c r="D33" s="100"/>
      <c r="E33" s="130"/>
      <c r="F33" s="130"/>
      <c r="G33" s="232"/>
      <c r="H33" s="15"/>
    </row>
    <row r="34" spans="2:8" ht="15.75" customHeight="1" thickBot="1" x14ac:dyDescent="0.25">
      <c r="B34" s="5"/>
      <c r="C34" s="49" t="s">
        <v>72</v>
      </c>
      <c r="D34" s="134">
        <f>SUM(D32:D33)</f>
        <v>0</v>
      </c>
      <c r="E34" s="134">
        <f>SUM(E32:E33)</f>
        <v>0</v>
      </c>
      <c r="F34" s="134">
        <f>SUM(F32:F33)</f>
        <v>0</v>
      </c>
      <c r="G34" s="134">
        <f>SUM(G32:G33)</f>
        <v>0</v>
      </c>
      <c r="H34" s="15"/>
    </row>
    <row r="35" spans="2:8" ht="15.75" customHeight="1" thickTop="1" thickBot="1" x14ac:dyDescent="0.25">
      <c r="B35" s="5"/>
      <c r="C35" s="156"/>
      <c r="D35" s="29"/>
      <c r="H35" s="15"/>
    </row>
    <row r="36" spans="2:8" ht="15.75" customHeight="1" thickTop="1" x14ac:dyDescent="0.25">
      <c r="B36" s="5"/>
      <c r="C36" s="217" t="s">
        <v>189</v>
      </c>
      <c r="D36" s="29"/>
      <c r="G36" s="250" t="s">
        <v>48</v>
      </c>
      <c r="H36" s="15"/>
    </row>
    <row r="37" spans="2:8" ht="15.75" customHeight="1" thickBot="1" x14ac:dyDescent="0.3">
      <c r="B37" s="5"/>
      <c r="C37" s="58" t="s">
        <v>216</v>
      </c>
      <c r="D37" s="244"/>
      <c r="E37" s="244"/>
      <c r="F37" s="254" t="s">
        <v>180</v>
      </c>
      <c r="G37" s="252">
        <f>+G26+G34</f>
        <v>0</v>
      </c>
      <c r="H37" s="15"/>
    </row>
    <row r="38" spans="2:8" ht="20.25" customHeight="1" thickTop="1" x14ac:dyDescent="0.2">
      <c r="B38" s="5"/>
      <c r="H38" s="15"/>
    </row>
    <row r="39" spans="2:8" ht="20.25" customHeight="1" x14ac:dyDescent="0.2">
      <c r="B39" s="5"/>
      <c r="H39" s="15"/>
    </row>
    <row r="40" spans="2:8" ht="20.25" customHeight="1" x14ac:dyDescent="0.3">
      <c r="B40" s="219"/>
      <c r="D40" s="6"/>
      <c r="E40" s="131"/>
      <c r="H40" s="15"/>
    </row>
    <row r="41" spans="2:8" ht="20.25" customHeight="1" x14ac:dyDescent="0.2">
      <c r="B41" s="5"/>
      <c r="D41" s="6"/>
    </row>
  </sheetData>
  <sheetProtection algorithmName="SHA-512" hashValue="zGAel31JF0S6PXcR0EXslL9ly1sKw/NVQmH3Qj8lXYO5H0M15v51W8kVdlhcWkeycp8OhA98rAjiDphmFLG3jA==" saltValue="T195lj9ttmM2Dc/1UreuOQ==" spinCount="100000" sheet="1" objects="1" scenarios="1" selectLockedCells="1"/>
  <customSheetViews>
    <customSheetView guid="{9D87EA3D-9227-4A32-8926-FF7BE3A36AF7}" fitToPage="1" showRuler="0" topLeftCell="A13">
      <selection activeCell="A41" sqref="A41"/>
      <pageMargins left="0.25" right="0" top="0.25" bottom="0.75" header="0.5" footer="0.5"/>
      <printOptions headings="1"/>
      <pageSetup scale="79" orientation="landscape" r:id="rId1"/>
      <headerFooter alignWithMargins="0">
        <oddFooter xml:space="preserve">&amp;LFORM CMS-10231&amp;CPage 5&amp;RExhibit 4B
</oddFooter>
      </headerFooter>
    </customSheetView>
  </customSheetViews>
  <mergeCells count="3">
    <mergeCell ref="F13:F14"/>
    <mergeCell ref="E13:E14"/>
    <mergeCell ref="G13:G14"/>
  </mergeCells>
  <phoneticPr fontId="3" type="noConversion"/>
  <pageMargins left="0.25" right="0" top="0.25" bottom="0.75" header="0.5" footer="0.5"/>
  <pageSetup scale="82" orientation="landscape" r:id="rId2"/>
  <headerFooter alignWithMargins="0">
    <oddFooter>&amp;L(Rev  1/2014)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G42"/>
  <sheetViews>
    <sheetView showGridLines="0" topLeftCell="A13" zoomScale="90" zoomScaleNormal="90" workbookViewId="0">
      <selection activeCell="H13" sqref="H13"/>
    </sheetView>
  </sheetViews>
  <sheetFormatPr defaultRowHeight="12.75" x14ac:dyDescent="0.2"/>
  <cols>
    <col min="1" max="1" width="3.85546875" customWidth="1"/>
    <col min="2" max="2" width="4" customWidth="1"/>
    <col min="3" max="3" width="62.140625" bestFit="1" customWidth="1"/>
    <col min="4" max="4" width="17.7109375" customWidth="1"/>
    <col min="5" max="5" width="19.85546875" customWidth="1"/>
    <col min="6" max="6" width="17.5703125" customWidth="1"/>
    <col min="7" max="7" width="20.85546875" customWidth="1"/>
  </cols>
  <sheetData>
    <row r="1" spans="2:7" ht="15.75" x14ac:dyDescent="0.25">
      <c r="B1" s="76" t="str">
        <f>'2 Provider Data'!B1</f>
        <v>North Carolina Division of Medical Assistance</v>
      </c>
      <c r="G1" s="104" t="s">
        <v>97</v>
      </c>
    </row>
    <row r="2" spans="2:7" ht="15.75" x14ac:dyDescent="0.25">
      <c r="B2" s="76" t="str">
        <f>'2 Provider Data'!$B$2</f>
        <v>CMS School Based Services Cost Report</v>
      </c>
      <c r="E2" s="120" t="str">
        <f>'3  Cost Allocation Statistics'!G2</f>
        <v>Provider Name:</v>
      </c>
      <c r="F2" s="106"/>
      <c r="G2" s="104" t="str">
        <f>'2 Provider Data'!$G$3</f>
        <v>Any Government Provider</v>
      </c>
    </row>
    <row r="3" spans="2:7" ht="15.75" x14ac:dyDescent="0.25">
      <c r="B3" s="76" t="s">
        <v>156</v>
      </c>
      <c r="E3" s="120" t="str">
        <f>'3  Cost Allocation Statistics'!G3</f>
        <v>NPI</v>
      </c>
      <c r="G3" s="104">
        <f>'3  Cost Allocation Statistics'!I3</f>
        <v>123456789</v>
      </c>
    </row>
    <row r="4" spans="2:7" ht="15.75" x14ac:dyDescent="0.25">
      <c r="B4" s="6"/>
      <c r="E4" s="120" t="str">
        <f>'3  Cost Allocation Statistics'!G4</f>
        <v>Provider Number:</v>
      </c>
      <c r="G4" s="104">
        <f>'2 Provider Data'!$G$5</f>
        <v>12345678</v>
      </c>
    </row>
    <row r="5" spans="2:7" ht="15.75" x14ac:dyDescent="0.25">
      <c r="B5" s="6"/>
      <c r="E5" s="120" t="str">
        <f>'3  Cost Allocation Statistics'!G5</f>
        <v>Reporting Period End:</v>
      </c>
      <c r="G5" s="169">
        <f>'2 Provider Data'!$G$6</f>
        <v>42185</v>
      </c>
    </row>
    <row r="6" spans="2:7" x14ac:dyDescent="0.2">
      <c r="B6" s="77"/>
    </row>
    <row r="7" spans="2:7" x14ac:dyDescent="0.2">
      <c r="B7" s="6"/>
    </row>
    <row r="8" spans="2:7" x14ac:dyDescent="0.2">
      <c r="B8" s="80" t="s">
        <v>226</v>
      </c>
    </row>
    <row r="10" spans="2:7" x14ac:dyDescent="0.2">
      <c r="B10" s="129"/>
      <c r="C10" s="15"/>
      <c r="D10" s="90" t="s">
        <v>92</v>
      </c>
      <c r="E10" s="15"/>
      <c r="F10" s="15"/>
      <c r="G10" s="15"/>
    </row>
    <row r="11" spans="2:7" x14ac:dyDescent="0.2">
      <c r="B11" s="129"/>
      <c r="C11" s="15"/>
      <c r="D11" s="90" t="s">
        <v>130</v>
      </c>
      <c r="E11" s="94" t="s">
        <v>182</v>
      </c>
      <c r="F11" s="94" t="s">
        <v>198</v>
      </c>
      <c r="G11" s="94" t="s">
        <v>199</v>
      </c>
    </row>
    <row r="12" spans="2:7" x14ac:dyDescent="0.2">
      <c r="C12" s="24"/>
    </row>
    <row r="13" spans="2:7" ht="27" customHeight="1" x14ac:dyDescent="0.2">
      <c r="C13" s="226"/>
      <c r="D13" s="593" t="s">
        <v>231</v>
      </c>
      <c r="E13" s="593" t="s">
        <v>200</v>
      </c>
      <c r="F13" s="51" t="s">
        <v>43</v>
      </c>
      <c r="G13" s="246" t="s">
        <v>183</v>
      </c>
    </row>
    <row r="14" spans="2:7" ht="29.25" customHeight="1" x14ac:dyDescent="0.2">
      <c r="C14" s="233" t="s">
        <v>112</v>
      </c>
      <c r="D14" s="597"/>
      <c r="E14" s="597"/>
      <c r="F14" s="93" t="s">
        <v>75</v>
      </c>
      <c r="G14" s="89" t="s">
        <v>184</v>
      </c>
    </row>
    <row r="15" spans="2:7" ht="17.25" customHeight="1" x14ac:dyDescent="0.2">
      <c r="C15" s="6" t="s">
        <v>131</v>
      </c>
      <c r="E15" s="245">
        <f>ROUND(+'2 Provider Data'!$C$35,4)</f>
        <v>0.01</v>
      </c>
      <c r="G15" s="245">
        <f>ROUND('3  Cost Allocation Statistics'!$I$25,4)</f>
        <v>0.01</v>
      </c>
    </row>
    <row r="16" spans="2:7" x14ac:dyDescent="0.2">
      <c r="B16" s="88"/>
      <c r="C16" s="39" t="str">
        <f>'7 Other Direct Medical Cost'!$B$11</f>
        <v>Direct Medical Supplies, Materials &amp; Other Cost</v>
      </c>
      <c r="D16" s="97">
        <f>'7 Other Direct Medical Cost'!M19</f>
        <v>0</v>
      </c>
      <c r="E16" s="91">
        <f>$E$15*D16</f>
        <v>0</v>
      </c>
      <c r="F16" s="91">
        <f>+D16+E16</f>
        <v>0</v>
      </c>
      <c r="G16" s="91">
        <f>$G$15*F16</f>
        <v>0</v>
      </c>
    </row>
    <row r="17" spans="2:7" x14ac:dyDescent="0.2">
      <c r="B17" s="88"/>
      <c r="C17" s="231"/>
      <c r="D17" s="98"/>
      <c r="E17" s="91"/>
      <c r="F17" s="91"/>
      <c r="G17" s="91"/>
    </row>
    <row r="18" spans="2:7" x14ac:dyDescent="0.2">
      <c r="B18" s="88"/>
      <c r="C18" s="231"/>
      <c r="D18" s="132"/>
      <c r="E18" s="9"/>
      <c r="F18" s="9"/>
      <c r="G18" s="9"/>
    </row>
    <row r="19" spans="2:7" ht="13.5" thickBot="1" x14ac:dyDescent="0.25">
      <c r="B19" s="5"/>
      <c r="C19" s="49" t="s">
        <v>91</v>
      </c>
      <c r="D19" s="133">
        <f>SUM(D16:D18)</f>
        <v>0</v>
      </c>
      <c r="E19" s="133">
        <f>SUM(E16:E18)</f>
        <v>0</v>
      </c>
      <c r="F19" s="133">
        <f>SUM(F16:F18)</f>
        <v>0</v>
      </c>
      <c r="G19" s="133">
        <f>SUM(G16:G18)</f>
        <v>0</v>
      </c>
    </row>
    <row r="20" spans="2:7" ht="13.5" thickTop="1" x14ac:dyDescent="0.2">
      <c r="B20" s="5"/>
    </row>
    <row r="21" spans="2:7" hidden="1" x14ac:dyDescent="0.2">
      <c r="B21" s="5"/>
      <c r="C21" t="s">
        <v>3</v>
      </c>
      <c r="D21" s="29" t="e">
        <f>+'6a, 6b  Direct by Discipline'!#REF!</f>
        <v>#REF!</v>
      </c>
    </row>
    <row r="22" spans="2:7" x14ac:dyDescent="0.2">
      <c r="B22" s="5"/>
      <c r="D22" s="234" t="s">
        <v>92</v>
      </c>
      <c r="E22" s="94" t="s">
        <v>182</v>
      </c>
      <c r="F22" s="94" t="s">
        <v>198</v>
      </c>
      <c r="G22" s="94" t="s">
        <v>199</v>
      </c>
    </row>
    <row r="23" spans="2:7" x14ac:dyDescent="0.2">
      <c r="B23" s="5"/>
      <c r="D23" s="228" t="s">
        <v>130</v>
      </c>
      <c r="E23" s="24"/>
      <c r="F23" s="24"/>
      <c r="G23" s="24"/>
    </row>
    <row r="24" spans="2:7" ht="26.25" customHeight="1" x14ac:dyDescent="0.2">
      <c r="C24" s="226"/>
      <c r="D24" s="593" t="s">
        <v>231</v>
      </c>
      <c r="E24" s="593" t="s">
        <v>201</v>
      </c>
      <c r="F24" s="51"/>
      <c r="G24" s="246" t="s">
        <v>183</v>
      </c>
    </row>
    <row r="25" spans="2:7" ht="30.75" customHeight="1" x14ac:dyDescent="0.2">
      <c r="B25" s="5"/>
      <c r="C25" s="233" t="s">
        <v>113</v>
      </c>
      <c r="D25" s="597"/>
      <c r="E25" s="597"/>
      <c r="F25" s="93" t="s">
        <v>75</v>
      </c>
      <c r="G25" s="89" t="s">
        <v>184</v>
      </c>
    </row>
    <row r="26" spans="2:7" ht="17.25" customHeight="1" x14ac:dyDescent="0.2">
      <c r="B26" s="5"/>
      <c r="C26" s="6" t="s">
        <v>131</v>
      </c>
      <c r="E26" s="245">
        <f>E15</f>
        <v>0.01</v>
      </c>
      <c r="G26" s="245">
        <f>G15</f>
        <v>0.01</v>
      </c>
    </row>
    <row r="27" spans="2:7" ht="15.75" customHeight="1" x14ac:dyDescent="0.2">
      <c r="B27" s="88"/>
      <c r="C27" s="39" t="str">
        <f>'7 Other Direct Medical Cost'!$B$21</f>
        <v>Direct Medical Equipment</v>
      </c>
      <c r="D27" s="97">
        <f>'7 Other Direct Medical Cost'!M29</f>
        <v>0</v>
      </c>
      <c r="E27" s="95">
        <f>$E$26*D27</f>
        <v>0</v>
      </c>
      <c r="F27" s="91">
        <f>+D27+E27</f>
        <v>0</v>
      </c>
      <c r="G27" s="91">
        <f>$G$26*F27</f>
        <v>0</v>
      </c>
    </row>
    <row r="28" spans="2:7" ht="15.75" customHeight="1" x14ac:dyDescent="0.2">
      <c r="B28" s="5"/>
      <c r="C28" s="231"/>
      <c r="D28" s="229"/>
      <c r="E28" s="99"/>
      <c r="F28" s="230"/>
      <c r="G28" s="230"/>
    </row>
    <row r="29" spans="2:7" ht="15.75" customHeight="1" thickBot="1" x14ac:dyDescent="0.25">
      <c r="B29" s="5"/>
      <c r="C29" s="49" t="s">
        <v>90</v>
      </c>
      <c r="D29" s="133">
        <f>SUM(D27:D28)</f>
        <v>0</v>
      </c>
      <c r="E29" s="133">
        <f>SUM(E27:E28)</f>
        <v>0</v>
      </c>
      <c r="F29" s="133">
        <f>SUM(F27:F28)</f>
        <v>0</v>
      </c>
      <c r="G29" s="133">
        <f>SUM(G27:G28)</f>
        <v>0</v>
      </c>
    </row>
    <row r="30" spans="2:7" ht="15.75" customHeight="1" thickTop="1" x14ac:dyDescent="0.2">
      <c r="B30" s="5"/>
      <c r="D30" s="96"/>
    </row>
    <row r="31" spans="2:7" ht="15.75" customHeight="1" thickBot="1" x14ac:dyDescent="0.25">
      <c r="B31" s="5"/>
    </row>
    <row r="32" spans="2:7" ht="15.75" customHeight="1" thickTop="1" x14ac:dyDescent="0.25">
      <c r="B32" s="5"/>
      <c r="C32" s="221"/>
      <c r="D32" s="52"/>
      <c r="E32" s="35"/>
      <c r="F32" s="53"/>
      <c r="G32" s="249" t="s">
        <v>48</v>
      </c>
    </row>
    <row r="33" spans="2:7" ht="15.75" customHeight="1" x14ac:dyDescent="0.2">
      <c r="B33" s="5"/>
      <c r="D33" s="29"/>
      <c r="G33" s="247"/>
    </row>
    <row r="34" spans="2:7" ht="15.75" customHeight="1" thickBot="1" x14ac:dyDescent="0.3">
      <c r="B34" s="5"/>
      <c r="C34" s="124" t="s">
        <v>227</v>
      </c>
      <c r="E34" s="101"/>
      <c r="F34" s="255" t="s">
        <v>180</v>
      </c>
      <c r="G34" s="248">
        <f>G29+G19</f>
        <v>0</v>
      </c>
    </row>
    <row r="35" spans="2:7" ht="15.75" customHeight="1" thickTop="1" x14ac:dyDescent="0.2">
      <c r="B35" s="5"/>
    </row>
    <row r="36" spans="2:7" x14ac:dyDescent="0.2">
      <c r="B36" s="5"/>
      <c r="C36" t="s">
        <v>43</v>
      </c>
      <c r="D36" s="6"/>
      <c r="E36" s="5"/>
      <c r="F36" s="5"/>
      <c r="G36" s="5"/>
    </row>
    <row r="37" spans="2:7" x14ac:dyDescent="0.2">
      <c r="B37" s="5"/>
    </row>
    <row r="38" spans="2:7" ht="22.5" customHeight="1" x14ac:dyDescent="0.25">
      <c r="B38" s="5"/>
      <c r="G38" s="116"/>
    </row>
    <row r="39" spans="2:7" ht="22.5" customHeight="1" x14ac:dyDescent="0.25">
      <c r="B39" s="5"/>
      <c r="D39" s="76"/>
      <c r="E39" s="202"/>
      <c r="G39" s="116"/>
    </row>
    <row r="40" spans="2:7" ht="22.5" customHeight="1" x14ac:dyDescent="0.3">
      <c r="B40" s="219"/>
      <c r="D40" s="131"/>
    </row>
    <row r="41" spans="2:7" ht="22.5" customHeight="1" x14ac:dyDescent="0.2">
      <c r="B41" s="5"/>
      <c r="D41" s="6"/>
    </row>
    <row r="42" spans="2:7" ht="15.75" customHeight="1" x14ac:dyDescent="0.2">
      <c r="B42" s="5"/>
      <c r="D42" s="6"/>
    </row>
  </sheetData>
  <sheetProtection algorithmName="SHA-512" hashValue="ZMn6Hsxk7XulV1xUtiQJcXTo/IefTbSbfwcOgRgfdoQQDexwREGMjgdmJWzkyr5eQZTgw00MymqgQDOgTPHt7A==" saltValue="8+WHieBj/oXqQhvrspGvrw==" spinCount="100000" sheet="1" objects="1" scenarios="1" selectLockedCells="1"/>
  <customSheetViews>
    <customSheetView guid="{9D87EA3D-9227-4A32-8926-FF7BE3A36AF7}" fitToPage="1" hiddenRows="1" showRuler="0">
      <selection activeCell="C33" sqref="C33"/>
      <pageMargins left="0.25" right="0.25" top="0.25" bottom="0.75" header="0.5" footer="0.5"/>
      <printOptions headings="1"/>
      <pageSetup scale="73" orientation="landscape" r:id="rId1"/>
      <headerFooter alignWithMargins="0">
        <oddFooter xml:space="preserve">&amp;LFORM CMS-10231&amp;CPage 6&amp;RExhibit 4C
</oddFooter>
      </headerFooter>
    </customSheetView>
  </customSheetViews>
  <mergeCells count="4">
    <mergeCell ref="D24:D25"/>
    <mergeCell ref="E24:E25"/>
    <mergeCell ref="E13:E14"/>
    <mergeCell ref="D13:D14"/>
  </mergeCells>
  <phoneticPr fontId="3" type="noConversion"/>
  <pageMargins left="0.25" right="0.25" top="0.25" bottom="0.75" header="0.5" footer="0.5"/>
  <pageSetup scale="93" orientation="landscape" r:id="rId2"/>
  <headerFooter alignWithMargins="0">
    <oddFooter>&amp;L(Rev  1/2014)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showGridLines="0" topLeftCell="A10" zoomScale="90" zoomScaleNormal="90" workbookViewId="0">
      <selection activeCell="E13" sqref="E13"/>
    </sheetView>
  </sheetViews>
  <sheetFormatPr defaultRowHeight="12.75" x14ac:dyDescent="0.2"/>
  <cols>
    <col min="1" max="1" width="3.5703125" customWidth="1"/>
    <col min="2" max="2" width="13.140625" customWidth="1"/>
    <col min="3" max="3" width="62.7109375" customWidth="1"/>
    <col min="4" max="4" width="9.140625" style="5" customWidth="1"/>
    <col min="5" max="6" width="15.140625" customWidth="1"/>
    <col min="7" max="7" width="14" customWidth="1"/>
    <col min="8" max="8" width="16" customWidth="1"/>
    <col min="9" max="9" width="15.140625" style="5" customWidth="1"/>
    <col min="10" max="11" width="13" customWidth="1"/>
    <col min="12" max="12" width="20.85546875" customWidth="1"/>
    <col min="13" max="13" width="15.85546875" customWidth="1"/>
  </cols>
  <sheetData>
    <row r="1" spans="2:14" ht="15.75" customHeight="1" x14ac:dyDescent="0.25">
      <c r="B1" s="76" t="str">
        <f>'2 Provider Data'!B1</f>
        <v>North Carolina Division of Medical Assistance</v>
      </c>
      <c r="E1" s="37" t="s">
        <v>43</v>
      </c>
      <c r="K1" s="104" t="s">
        <v>98</v>
      </c>
    </row>
    <row r="2" spans="2:14" ht="15.75" customHeight="1" x14ac:dyDescent="0.25">
      <c r="B2" s="76" t="str">
        <f>'2 Provider Data'!B2</f>
        <v>CMS School Based Services Cost Report</v>
      </c>
      <c r="C2" s="6"/>
      <c r="E2" s="37"/>
      <c r="G2" s="244"/>
      <c r="H2" s="120" t="str">
        <f>'2 Provider Data'!D3</f>
        <v>Provider Name:</v>
      </c>
      <c r="I2" s="244"/>
      <c r="J2" s="244"/>
      <c r="K2" s="104" t="str">
        <f>'2 Provider Data'!G3</f>
        <v>Any Government Provider</v>
      </c>
    </row>
    <row r="3" spans="2:14" ht="15.75" customHeight="1" x14ac:dyDescent="0.3">
      <c r="B3" s="76" t="s">
        <v>106</v>
      </c>
      <c r="C3" s="6"/>
      <c r="E3" s="131"/>
      <c r="H3" s="120" t="str">
        <f>'2 Provider Data'!D4</f>
        <v>NPI</v>
      </c>
      <c r="I3" s="494"/>
      <c r="J3" s="494"/>
      <c r="K3" s="104">
        <f>'2 Provider Data'!G4</f>
        <v>123456789</v>
      </c>
    </row>
    <row r="4" spans="2:14" ht="15.75" customHeight="1" x14ac:dyDescent="0.25">
      <c r="C4" s="6"/>
      <c r="E4" s="37"/>
      <c r="H4" s="120" t="str">
        <f>'2 Provider Data'!D5</f>
        <v>Provider Number:</v>
      </c>
      <c r="I4" s="105"/>
      <c r="J4" s="105"/>
      <c r="K4" s="104">
        <f>'2 Provider Data'!G5</f>
        <v>12345678</v>
      </c>
    </row>
    <row r="5" spans="2:14" ht="15.75" customHeight="1" x14ac:dyDescent="0.25">
      <c r="C5" s="6"/>
      <c r="E5" s="37"/>
      <c r="H5" s="120" t="str">
        <f>'2 Provider Data'!D6</f>
        <v>Reporting Period End:</v>
      </c>
      <c r="I5" s="105"/>
      <c r="J5" s="105"/>
      <c r="K5" s="169">
        <f>'2 Provider Data'!G6</f>
        <v>42185</v>
      </c>
    </row>
    <row r="6" spans="2:14" ht="15.75" customHeight="1" x14ac:dyDescent="0.25">
      <c r="B6" s="76" t="s">
        <v>93</v>
      </c>
      <c r="C6" s="178"/>
      <c r="D6" s="177" t="s">
        <v>22</v>
      </c>
      <c r="E6" s="11"/>
      <c r="F6" s="11"/>
    </row>
    <row r="7" spans="2:14" ht="15.75" customHeight="1" x14ac:dyDescent="0.2">
      <c r="C7" s="24"/>
      <c r="D7" s="146"/>
      <c r="E7" s="24"/>
      <c r="F7" s="24"/>
      <c r="G7" s="24"/>
      <c r="H7" s="24"/>
      <c r="I7" s="146"/>
      <c r="J7" s="166" t="s">
        <v>202</v>
      </c>
      <c r="K7" s="24"/>
    </row>
    <row r="8" spans="2:14" ht="15.75" customHeight="1" x14ac:dyDescent="0.2">
      <c r="B8" s="23"/>
      <c r="C8" s="167"/>
      <c r="D8" s="117" t="s">
        <v>141</v>
      </c>
      <c r="E8" s="88" t="s">
        <v>49</v>
      </c>
      <c r="F8" s="107" t="s">
        <v>74</v>
      </c>
      <c r="G8" s="88"/>
      <c r="H8" s="599" t="s">
        <v>77</v>
      </c>
      <c r="I8" s="600"/>
      <c r="J8" s="601"/>
      <c r="K8" s="109"/>
    </row>
    <row r="9" spans="2:14" ht="15.75" customHeight="1" x14ac:dyDescent="0.2">
      <c r="B9" s="23"/>
      <c r="C9" s="40" t="s">
        <v>73</v>
      </c>
      <c r="D9" s="112" t="s">
        <v>137</v>
      </c>
      <c r="E9" s="88" t="s">
        <v>50</v>
      </c>
      <c r="F9" s="88" t="s">
        <v>52</v>
      </c>
      <c r="G9" s="88" t="s">
        <v>144</v>
      </c>
      <c r="H9" s="88" t="s">
        <v>144</v>
      </c>
      <c r="I9" s="163" t="s">
        <v>69</v>
      </c>
      <c r="J9" s="163" t="s">
        <v>48</v>
      </c>
      <c r="K9" s="111"/>
      <c r="L9" s="45"/>
    </row>
    <row r="10" spans="2:14" ht="15.75" customHeight="1" x14ac:dyDescent="0.2">
      <c r="B10" s="23"/>
      <c r="C10" t="s">
        <v>114</v>
      </c>
      <c r="D10" s="113" t="s">
        <v>138</v>
      </c>
      <c r="E10" s="108" t="s">
        <v>51</v>
      </c>
      <c r="F10" s="87" t="s">
        <v>228</v>
      </c>
      <c r="G10" s="87" t="s">
        <v>53</v>
      </c>
      <c r="H10" s="87" t="s">
        <v>139</v>
      </c>
      <c r="I10" s="164" t="s">
        <v>70</v>
      </c>
      <c r="J10" s="164" t="s">
        <v>47</v>
      </c>
      <c r="K10" s="114" t="s">
        <v>4</v>
      </c>
      <c r="L10" s="46"/>
      <c r="M10" s="47"/>
      <c r="N10" s="54"/>
    </row>
    <row r="11" spans="2:14" ht="15.75" customHeight="1" x14ac:dyDescent="0.2">
      <c r="B11" s="23"/>
      <c r="D11" s="112"/>
      <c r="E11" s="23"/>
      <c r="F11" s="23"/>
      <c r="G11" s="23"/>
      <c r="H11" s="23"/>
      <c r="I11" s="163"/>
      <c r="J11" s="165"/>
      <c r="K11" s="110"/>
    </row>
    <row r="12" spans="2:14" ht="15.75" customHeight="1" x14ac:dyDescent="0.2">
      <c r="B12" s="23"/>
      <c r="C12" s="277" t="s">
        <v>6</v>
      </c>
      <c r="D12" s="278">
        <v>4</v>
      </c>
      <c r="E12" s="350">
        <v>0.02</v>
      </c>
      <c r="F12" s="267">
        <f>E12/($E$32-$E$29)</f>
        <v>2.3810000000000001E-2</v>
      </c>
      <c r="G12" s="268">
        <f>IF(D12=1,F12,0)</f>
        <v>0</v>
      </c>
      <c r="H12" s="268">
        <f>IF(D12=2,F12,0)</f>
        <v>0</v>
      </c>
      <c r="I12" s="269">
        <v>0</v>
      </c>
      <c r="J12" s="268">
        <f>IF(I12&gt;0,I12*H12,0)</f>
        <v>0</v>
      </c>
      <c r="K12" s="268">
        <f>IF(D12=1,"Medical",IF(D12=2,"Admin",IF(D12=3,0,IF(D12=4,0,IF(D12=0,0)))))</f>
        <v>0</v>
      </c>
      <c r="L12" s="44"/>
      <c r="M12" s="48"/>
      <c r="N12" s="5"/>
    </row>
    <row r="13" spans="2:14" ht="15.75" customHeight="1" x14ac:dyDescent="0.2">
      <c r="B13" s="23"/>
      <c r="C13" s="277" t="s">
        <v>7</v>
      </c>
      <c r="D13" s="278">
        <v>2</v>
      </c>
      <c r="E13" s="350">
        <v>0.02</v>
      </c>
      <c r="F13" s="267">
        <f t="shared" ref="F13:F26" si="0">E13/($E$32-$E$29)</f>
        <v>2.3810000000000001E-2</v>
      </c>
      <c r="G13" s="268">
        <f t="shared" ref="G13:G29" si="1">IF(D13=1,F13,0)</f>
        <v>0</v>
      </c>
      <c r="H13" s="268">
        <f t="shared" ref="H13:H30" si="2">IF(D13=2,F13,0)</f>
        <v>2.3800000000000002E-2</v>
      </c>
      <c r="I13" s="269">
        <v>1</v>
      </c>
      <c r="J13" s="268">
        <f t="shared" ref="J13:J30" si="3">IF(I13&gt;0,I13*H13,0)</f>
        <v>2.3800000000000002E-2</v>
      </c>
      <c r="K13" s="268" t="str">
        <f t="shared" ref="K13:K30" si="4">IF(D13=1,"Medical",IF(D13=2,"Admin",IF(D13=3,0,IF(D13=4,0,IF(D13=0,0)))))</f>
        <v>Admin</v>
      </c>
      <c r="L13" s="44"/>
      <c r="M13" s="48"/>
      <c r="N13" s="5"/>
    </row>
    <row r="14" spans="2:14" ht="15.75" customHeight="1" x14ac:dyDescent="0.2">
      <c r="B14" s="23"/>
      <c r="C14" s="277" t="s">
        <v>8</v>
      </c>
      <c r="D14" s="278">
        <v>4</v>
      </c>
      <c r="E14" s="350">
        <v>0.02</v>
      </c>
      <c r="F14" s="267">
        <f t="shared" si="0"/>
        <v>2.3810000000000001E-2</v>
      </c>
      <c r="G14" s="268">
        <f t="shared" si="1"/>
        <v>0</v>
      </c>
      <c r="H14" s="268">
        <f t="shared" si="2"/>
        <v>0</v>
      </c>
      <c r="I14" s="269">
        <v>0</v>
      </c>
      <c r="J14" s="268">
        <f t="shared" si="3"/>
        <v>0</v>
      </c>
      <c r="K14" s="268">
        <f t="shared" si="4"/>
        <v>0</v>
      </c>
      <c r="L14" s="44"/>
      <c r="M14" s="48"/>
      <c r="N14" s="5"/>
    </row>
    <row r="15" spans="2:14" ht="15.75" customHeight="1" x14ac:dyDescent="0.2">
      <c r="B15" s="23"/>
      <c r="C15" s="277" t="s">
        <v>9</v>
      </c>
      <c r="D15" s="278">
        <v>2</v>
      </c>
      <c r="E15" s="350">
        <v>0.02</v>
      </c>
      <c r="F15" s="267">
        <f t="shared" si="0"/>
        <v>2.3810000000000001E-2</v>
      </c>
      <c r="G15" s="268">
        <f t="shared" si="1"/>
        <v>0</v>
      </c>
      <c r="H15" s="268">
        <f t="shared" si="2"/>
        <v>2.3800000000000002E-2</v>
      </c>
      <c r="I15" s="268">
        <v>1</v>
      </c>
      <c r="J15" s="268">
        <f t="shared" si="3"/>
        <v>2.3800000000000002E-2</v>
      </c>
      <c r="K15" s="268" t="str">
        <f t="shared" si="4"/>
        <v>Admin</v>
      </c>
      <c r="L15" s="44"/>
      <c r="M15" s="48"/>
      <c r="N15" s="5"/>
    </row>
    <row r="16" spans="2:14" ht="15.75" customHeight="1" x14ac:dyDescent="0.2">
      <c r="B16" s="393"/>
      <c r="C16" s="277" t="s">
        <v>20</v>
      </c>
      <c r="D16" s="278">
        <v>4</v>
      </c>
      <c r="E16" s="350">
        <v>0.02</v>
      </c>
      <c r="F16" s="267">
        <f t="shared" si="0"/>
        <v>2.3810000000000001E-2</v>
      </c>
      <c r="G16" s="268">
        <f t="shared" si="1"/>
        <v>0</v>
      </c>
      <c r="H16" s="268">
        <f t="shared" si="2"/>
        <v>0</v>
      </c>
      <c r="I16" s="269">
        <v>0</v>
      </c>
      <c r="J16" s="268">
        <f t="shared" si="3"/>
        <v>0</v>
      </c>
      <c r="K16" s="268">
        <f t="shared" si="4"/>
        <v>0</v>
      </c>
      <c r="L16" s="44"/>
      <c r="M16" s="48"/>
      <c r="N16" s="5"/>
    </row>
    <row r="17" spans="2:14" ht="15.75" customHeight="1" x14ac:dyDescent="0.2">
      <c r="B17" s="393"/>
      <c r="C17" s="277" t="s">
        <v>270</v>
      </c>
      <c r="D17" s="278">
        <v>4</v>
      </c>
      <c r="E17" s="350">
        <v>0.02</v>
      </c>
      <c r="F17" s="267">
        <f t="shared" si="0"/>
        <v>2.3810000000000001E-2</v>
      </c>
      <c r="G17" s="268">
        <f t="shared" si="1"/>
        <v>0</v>
      </c>
      <c r="H17" s="268">
        <f t="shared" si="2"/>
        <v>0</v>
      </c>
      <c r="I17" s="269">
        <v>0</v>
      </c>
      <c r="J17" s="268">
        <f t="shared" si="3"/>
        <v>0</v>
      </c>
      <c r="K17" s="268">
        <f t="shared" si="4"/>
        <v>0</v>
      </c>
      <c r="L17" s="44"/>
      <c r="M17" s="48"/>
      <c r="N17" s="5"/>
    </row>
    <row r="18" spans="2:14" ht="15.75" customHeight="1" x14ac:dyDescent="0.2">
      <c r="B18" s="23"/>
      <c r="C18" s="277" t="s">
        <v>271</v>
      </c>
      <c r="D18" s="278">
        <v>1</v>
      </c>
      <c r="E18" s="350">
        <v>0.5</v>
      </c>
      <c r="F18" s="267">
        <f t="shared" si="0"/>
        <v>0.59523999999999999</v>
      </c>
      <c r="G18" s="268">
        <f t="shared" si="1"/>
        <v>0.59519999999999995</v>
      </c>
      <c r="H18" s="268">
        <f t="shared" si="2"/>
        <v>0</v>
      </c>
      <c r="I18" s="269">
        <v>0</v>
      </c>
      <c r="J18" s="268">
        <f t="shared" si="3"/>
        <v>0</v>
      </c>
      <c r="K18" s="268" t="str">
        <f t="shared" si="4"/>
        <v>Medical</v>
      </c>
      <c r="L18" s="44"/>
      <c r="M18" s="48"/>
      <c r="N18" s="5"/>
    </row>
    <row r="19" spans="2:14" ht="15.75" customHeight="1" x14ac:dyDescent="0.2">
      <c r="B19" s="23"/>
      <c r="C19" s="277" t="s">
        <v>10</v>
      </c>
      <c r="D19" s="278">
        <v>4</v>
      </c>
      <c r="E19" s="350">
        <v>0.02</v>
      </c>
      <c r="F19" s="267">
        <f t="shared" si="0"/>
        <v>2.3810000000000001E-2</v>
      </c>
      <c r="G19" s="268">
        <f t="shared" si="1"/>
        <v>0</v>
      </c>
      <c r="H19" s="268">
        <f t="shared" si="2"/>
        <v>0</v>
      </c>
      <c r="I19" s="268">
        <v>0</v>
      </c>
      <c r="J19" s="268">
        <f t="shared" si="3"/>
        <v>0</v>
      </c>
      <c r="K19" s="268">
        <f t="shared" si="4"/>
        <v>0</v>
      </c>
      <c r="L19" s="44"/>
      <c r="M19" s="48"/>
      <c r="N19" s="5"/>
    </row>
    <row r="20" spans="2:14" ht="15.75" customHeight="1" x14ac:dyDescent="0.2">
      <c r="B20" s="23"/>
      <c r="C20" s="277" t="s">
        <v>12</v>
      </c>
      <c r="D20" s="278">
        <v>2</v>
      </c>
      <c r="E20" s="350">
        <v>0.02</v>
      </c>
      <c r="F20" s="267">
        <f t="shared" si="0"/>
        <v>2.3810000000000001E-2</v>
      </c>
      <c r="G20" s="268">
        <f t="shared" si="1"/>
        <v>0</v>
      </c>
      <c r="H20" s="268">
        <f t="shared" si="2"/>
        <v>2.3800000000000002E-2</v>
      </c>
      <c r="I20" s="268">
        <f>'3  Cost Allocation Statistics'!$I$18</f>
        <v>0.01</v>
      </c>
      <c r="J20" s="268">
        <f t="shared" si="3"/>
        <v>2.0000000000000001E-4</v>
      </c>
      <c r="K20" s="268" t="str">
        <f t="shared" si="4"/>
        <v>Admin</v>
      </c>
      <c r="L20" s="44"/>
      <c r="M20" s="48"/>
      <c r="N20" s="5"/>
    </row>
    <row r="21" spans="2:14" ht="15.75" customHeight="1" x14ac:dyDescent="0.2">
      <c r="B21" s="23"/>
      <c r="C21" s="277" t="s">
        <v>11</v>
      </c>
      <c r="D21" s="278">
        <v>4</v>
      </c>
      <c r="E21" s="350">
        <v>0.02</v>
      </c>
      <c r="F21" s="267">
        <f t="shared" si="0"/>
        <v>2.3810000000000001E-2</v>
      </c>
      <c r="G21" s="268">
        <f t="shared" si="1"/>
        <v>0</v>
      </c>
      <c r="H21" s="268">
        <f t="shared" si="2"/>
        <v>0</v>
      </c>
      <c r="I21" s="269">
        <v>0</v>
      </c>
      <c r="J21" s="268">
        <f t="shared" si="3"/>
        <v>0</v>
      </c>
      <c r="K21" s="268">
        <f t="shared" si="4"/>
        <v>0</v>
      </c>
      <c r="L21" s="44"/>
      <c r="M21" s="48"/>
      <c r="N21" s="5"/>
    </row>
    <row r="22" spans="2:14" ht="15.75" customHeight="1" x14ac:dyDescent="0.2">
      <c r="B22" s="23"/>
      <c r="C22" s="277" t="s">
        <v>13</v>
      </c>
      <c r="D22" s="278">
        <v>2</v>
      </c>
      <c r="E22" s="350">
        <v>0.02</v>
      </c>
      <c r="F22" s="267">
        <f t="shared" si="0"/>
        <v>2.3810000000000001E-2</v>
      </c>
      <c r="G22" s="268">
        <f t="shared" si="1"/>
        <v>0</v>
      </c>
      <c r="H22" s="268">
        <f t="shared" si="2"/>
        <v>2.3800000000000002E-2</v>
      </c>
      <c r="I22" s="268">
        <f>'3  Cost Allocation Statistics'!$I$18</f>
        <v>0.01</v>
      </c>
      <c r="J22" s="268">
        <f t="shared" si="3"/>
        <v>2.0000000000000001E-4</v>
      </c>
      <c r="K22" s="268" t="str">
        <f t="shared" si="4"/>
        <v>Admin</v>
      </c>
      <c r="L22" s="44"/>
      <c r="M22" s="48"/>
      <c r="N22" s="5"/>
    </row>
    <row r="23" spans="2:14" ht="15.75" customHeight="1" x14ac:dyDescent="0.2">
      <c r="B23" s="23"/>
      <c r="C23" s="277" t="s">
        <v>14</v>
      </c>
      <c r="D23" s="278">
        <v>4</v>
      </c>
      <c r="E23" s="350">
        <v>0.02</v>
      </c>
      <c r="F23" s="267">
        <f t="shared" si="0"/>
        <v>2.3810000000000001E-2</v>
      </c>
      <c r="G23" s="268">
        <f t="shared" si="1"/>
        <v>0</v>
      </c>
      <c r="H23" s="268">
        <f t="shared" si="2"/>
        <v>0</v>
      </c>
      <c r="I23" s="269">
        <v>0</v>
      </c>
      <c r="J23" s="268">
        <f t="shared" si="3"/>
        <v>0</v>
      </c>
      <c r="K23" s="268">
        <f t="shared" si="4"/>
        <v>0</v>
      </c>
      <c r="L23" s="44"/>
      <c r="M23" s="48"/>
      <c r="N23" s="5"/>
    </row>
    <row r="24" spans="2:14" ht="15.75" customHeight="1" x14ac:dyDescent="0.2">
      <c r="B24" s="23"/>
      <c r="C24" s="277" t="s">
        <v>15</v>
      </c>
      <c r="D24" s="278">
        <v>2</v>
      </c>
      <c r="E24" s="350">
        <v>0.02</v>
      </c>
      <c r="F24" s="267">
        <f t="shared" si="0"/>
        <v>2.3810000000000001E-2</v>
      </c>
      <c r="G24" s="268">
        <f t="shared" si="1"/>
        <v>0</v>
      </c>
      <c r="H24" s="268">
        <f t="shared" si="2"/>
        <v>2.3800000000000002E-2</v>
      </c>
      <c r="I24" s="268">
        <f>'3  Cost Allocation Statistics'!$I$18</f>
        <v>0.01</v>
      </c>
      <c r="J24" s="268">
        <f t="shared" si="3"/>
        <v>2.0000000000000001E-4</v>
      </c>
      <c r="K24" s="268" t="str">
        <f t="shared" si="4"/>
        <v>Admin</v>
      </c>
      <c r="L24" s="44"/>
      <c r="M24" s="48"/>
      <c r="N24" s="5"/>
    </row>
    <row r="25" spans="2:14" ht="15.75" customHeight="1" x14ac:dyDescent="0.2">
      <c r="B25" s="23"/>
      <c r="C25" s="277" t="s">
        <v>21</v>
      </c>
      <c r="D25" s="278">
        <v>4</v>
      </c>
      <c r="E25" s="350">
        <v>0.02</v>
      </c>
      <c r="F25" s="267">
        <f t="shared" si="0"/>
        <v>2.3810000000000001E-2</v>
      </c>
      <c r="G25" s="268">
        <f t="shared" si="1"/>
        <v>0</v>
      </c>
      <c r="H25" s="268">
        <f t="shared" si="2"/>
        <v>0</v>
      </c>
      <c r="I25" s="269">
        <v>0</v>
      </c>
      <c r="J25" s="268">
        <f t="shared" si="3"/>
        <v>0</v>
      </c>
      <c r="K25" s="268">
        <f t="shared" si="4"/>
        <v>0</v>
      </c>
      <c r="L25" s="44"/>
      <c r="M25" s="48"/>
      <c r="N25" s="5"/>
    </row>
    <row r="26" spans="2:14" ht="15.75" customHeight="1" x14ac:dyDescent="0.2">
      <c r="B26" s="23"/>
      <c r="C26" s="277" t="s">
        <v>16</v>
      </c>
      <c r="D26" s="278">
        <v>2</v>
      </c>
      <c r="E26" s="350">
        <v>0.02</v>
      </c>
      <c r="F26" s="267">
        <f t="shared" si="0"/>
        <v>2.3810000000000001E-2</v>
      </c>
      <c r="G26" s="268">
        <f t="shared" si="1"/>
        <v>0</v>
      </c>
      <c r="H26" s="268">
        <f t="shared" si="2"/>
        <v>2.3800000000000002E-2</v>
      </c>
      <c r="I26" s="268">
        <f>'3  Cost Allocation Statistics'!$I$18</f>
        <v>0.01</v>
      </c>
      <c r="J26" s="268">
        <f t="shared" si="3"/>
        <v>2.0000000000000001E-4</v>
      </c>
      <c r="K26" s="268" t="str">
        <f t="shared" si="4"/>
        <v>Admin</v>
      </c>
      <c r="L26" s="44"/>
      <c r="M26" s="48"/>
      <c r="N26" s="5"/>
    </row>
    <row r="27" spans="2:14" ht="15.75" customHeight="1" x14ac:dyDescent="0.2">
      <c r="B27" s="23"/>
      <c r="C27" s="277" t="s">
        <v>17</v>
      </c>
      <c r="D27" s="278">
        <v>4</v>
      </c>
      <c r="E27" s="350">
        <v>0.02</v>
      </c>
      <c r="F27" s="267">
        <f>E27/($E$32-$E$29)</f>
        <v>2.3810000000000001E-2</v>
      </c>
      <c r="G27" s="268">
        <f t="shared" si="1"/>
        <v>0</v>
      </c>
      <c r="H27" s="268">
        <f t="shared" si="2"/>
        <v>0</v>
      </c>
      <c r="I27" s="269">
        <v>0</v>
      </c>
      <c r="J27" s="268">
        <f t="shared" si="3"/>
        <v>0</v>
      </c>
      <c r="K27" s="268">
        <f t="shared" si="4"/>
        <v>0</v>
      </c>
      <c r="L27" s="44"/>
      <c r="M27" s="48"/>
      <c r="N27" s="5"/>
    </row>
    <row r="28" spans="2:14" ht="15.75" customHeight="1" x14ac:dyDescent="0.2">
      <c r="B28" s="23"/>
      <c r="C28" s="277" t="s">
        <v>18</v>
      </c>
      <c r="D28" s="278">
        <v>2</v>
      </c>
      <c r="E28" s="350">
        <v>0.02</v>
      </c>
      <c r="F28" s="267">
        <f>E28/($E$32-$E$29)</f>
        <v>2.3810000000000001E-2</v>
      </c>
      <c r="G28" s="268">
        <f t="shared" si="1"/>
        <v>0</v>
      </c>
      <c r="H28" s="268">
        <f t="shared" si="2"/>
        <v>2.3800000000000002E-2</v>
      </c>
      <c r="I28" s="268">
        <f>'3  Cost Allocation Statistics'!$I$18</f>
        <v>0.01</v>
      </c>
      <c r="J28" s="268">
        <f t="shared" si="3"/>
        <v>2.0000000000000001E-4</v>
      </c>
      <c r="K28" s="268" t="str">
        <f t="shared" si="4"/>
        <v>Admin</v>
      </c>
      <c r="L28" s="44"/>
      <c r="M28" s="48"/>
      <c r="N28" s="5"/>
    </row>
    <row r="29" spans="2:14" ht="15.75" customHeight="1" x14ac:dyDescent="0.2">
      <c r="B29" s="393"/>
      <c r="C29" s="277" t="s">
        <v>19</v>
      </c>
      <c r="D29" s="278">
        <v>3</v>
      </c>
      <c r="E29" s="350">
        <v>0.16</v>
      </c>
      <c r="F29" s="309"/>
      <c r="G29" s="268">
        <f t="shared" si="1"/>
        <v>0</v>
      </c>
      <c r="H29" s="268">
        <f t="shared" si="2"/>
        <v>0</v>
      </c>
      <c r="I29" s="269">
        <v>0</v>
      </c>
      <c r="J29" s="268">
        <f t="shared" si="3"/>
        <v>0</v>
      </c>
      <c r="K29" s="268">
        <f t="shared" si="4"/>
        <v>0</v>
      </c>
      <c r="L29" s="44"/>
      <c r="M29" s="48"/>
      <c r="N29" s="5"/>
    </row>
    <row r="30" spans="2:14" ht="15.75" customHeight="1" x14ac:dyDescent="0.2">
      <c r="B30" s="393"/>
      <c r="C30" s="277" t="s">
        <v>236</v>
      </c>
      <c r="D30" s="278">
        <v>4</v>
      </c>
      <c r="E30" s="350">
        <v>0.02</v>
      </c>
      <c r="F30" s="267">
        <f>E30/($E$32-$E$29)</f>
        <v>2.3810000000000001E-2</v>
      </c>
      <c r="G30" s="268">
        <f>IF(D30=1,F30,0)</f>
        <v>0</v>
      </c>
      <c r="H30" s="268">
        <f t="shared" si="2"/>
        <v>0</v>
      </c>
      <c r="I30" s="269">
        <v>0</v>
      </c>
      <c r="J30" s="268">
        <f t="shared" si="3"/>
        <v>0</v>
      </c>
      <c r="K30" s="268">
        <f t="shared" si="4"/>
        <v>0</v>
      </c>
      <c r="L30" s="44"/>
      <c r="M30" s="48"/>
      <c r="N30" s="5"/>
    </row>
    <row r="31" spans="2:14" ht="15.75" customHeight="1" thickBot="1" x14ac:dyDescent="0.25">
      <c r="B31" s="393"/>
      <c r="C31" s="352"/>
      <c r="D31" s="353"/>
      <c r="E31" s="351"/>
      <c r="F31" s="265"/>
      <c r="G31" s="162"/>
      <c r="H31" s="162"/>
      <c r="I31" s="266"/>
      <c r="J31" s="162"/>
      <c r="K31" s="162"/>
      <c r="L31" s="44"/>
      <c r="M31" s="48"/>
      <c r="N31" s="5"/>
    </row>
    <row r="32" spans="2:14" ht="15.75" customHeight="1" thickBot="1" x14ac:dyDescent="0.25">
      <c r="B32" s="23"/>
      <c r="C32" s="276" t="s">
        <v>89</v>
      </c>
      <c r="D32" s="7"/>
      <c r="E32" s="274">
        <f>SUM(E12:E31)</f>
        <v>1</v>
      </c>
      <c r="F32" s="275">
        <f>SUM(F12:F31)</f>
        <v>1.0000100000000001</v>
      </c>
      <c r="G32" s="270">
        <f>SUM(G12:G31)</f>
        <v>0.59519999999999995</v>
      </c>
      <c r="H32" s="159"/>
      <c r="I32" s="271"/>
      <c r="J32" s="272">
        <f>SUM(J12:J31)</f>
        <v>4.8599999999999997E-2</v>
      </c>
      <c r="K32" s="273"/>
      <c r="M32" s="5"/>
      <c r="N32" s="5"/>
    </row>
    <row r="33" spans="2:13" ht="15.75" customHeight="1" x14ac:dyDescent="0.2">
      <c r="C33" s="25"/>
      <c r="E33" s="5"/>
      <c r="F33" s="5"/>
      <c r="G33" s="5" t="s">
        <v>217</v>
      </c>
      <c r="H33" s="5"/>
      <c r="J33" s="5" t="s">
        <v>123</v>
      </c>
      <c r="L33" s="5"/>
      <c r="M33" s="5"/>
    </row>
    <row r="34" spans="2:13" ht="15.75" customHeight="1" x14ac:dyDescent="0.2">
      <c r="C34" s="25" t="s">
        <v>122</v>
      </c>
      <c r="F34" s="5"/>
      <c r="G34" s="55"/>
      <c r="H34" s="57"/>
      <c r="I34" s="158"/>
      <c r="J34" s="57"/>
      <c r="L34" s="5"/>
    </row>
    <row r="35" spans="2:13" ht="15.75" customHeight="1" x14ac:dyDescent="0.2">
      <c r="C35" s="25"/>
      <c r="F35" s="5"/>
      <c r="G35" s="55"/>
      <c r="H35" s="57"/>
      <c r="I35" s="158"/>
      <c r="J35" s="57"/>
      <c r="L35" s="5"/>
    </row>
    <row r="36" spans="2:13" ht="15.75" customHeight="1" x14ac:dyDescent="0.2">
      <c r="C36" s="223" t="s">
        <v>142</v>
      </c>
      <c r="E36" s="5"/>
      <c r="F36" s="5"/>
      <c r="G36" s="56"/>
      <c r="L36" s="5"/>
    </row>
    <row r="37" spans="2:13" ht="15.75" customHeight="1" x14ac:dyDescent="0.2">
      <c r="C37" s="222" t="s">
        <v>145</v>
      </c>
      <c r="D37" s="5">
        <v>1</v>
      </c>
      <c r="E37" s="5"/>
      <c r="F37" s="5"/>
      <c r="G37" s="55"/>
      <c r="H37" s="1"/>
      <c r="I37" s="56"/>
      <c r="J37" s="1"/>
      <c r="L37" s="5"/>
    </row>
    <row r="38" spans="2:13" ht="15.75" customHeight="1" x14ac:dyDescent="0.2">
      <c r="C38" s="222" t="s">
        <v>146</v>
      </c>
      <c r="D38" s="5">
        <v>2</v>
      </c>
      <c r="E38" s="5"/>
      <c r="F38" s="5"/>
      <c r="G38" s="78"/>
      <c r="L38" s="5"/>
    </row>
    <row r="39" spans="2:13" ht="15.75" customHeight="1" x14ac:dyDescent="0.2">
      <c r="C39" s="222" t="s">
        <v>229</v>
      </c>
      <c r="D39" s="5">
        <v>3</v>
      </c>
      <c r="E39" s="5"/>
      <c r="F39" s="5"/>
      <c r="G39" s="56"/>
      <c r="H39" s="1"/>
      <c r="I39" s="56"/>
      <c r="J39" s="1"/>
      <c r="L39" s="5"/>
    </row>
    <row r="40" spans="2:13" ht="15.75" customHeight="1" x14ac:dyDescent="0.2">
      <c r="B40" s="20"/>
      <c r="C40" s="222" t="s">
        <v>136</v>
      </c>
      <c r="D40" s="5">
        <v>4</v>
      </c>
      <c r="E40" s="5"/>
      <c r="F40" s="5"/>
      <c r="G40" s="79"/>
      <c r="L40" s="5"/>
    </row>
    <row r="41" spans="2:13" ht="15.75" customHeight="1" x14ac:dyDescent="0.2">
      <c r="E41" s="5"/>
      <c r="F41" s="5"/>
      <c r="G41" s="5"/>
      <c r="L41" s="5"/>
    </row>
    <row r="42" spans="2:13" ht="15.75" customHeight="1" x14ac:dyDescent="0.2">
      <c r="E42" s="5"/>
      <c r="F42" s="5"/>
      <c r="G42" s="5"/>
      <c r="L42" s="5"/>
    </row>
    <row r="43" spans="2:13" ht="15.75" customHeight="1" x14ac:dyDescent="0.2">
      <c r="E43" s="5"/>
      <c r="F43" s="5"/>
      <c r="G43" s="5"/>
      <c r="L43" s="5"/>
    </row>
    <row r="44" spans="2:13" x14ac:dyDescent="0.2">
      <c r="E44" s="5"/>
      <c r="F44" s="5"/>
      <c r="G44" s="5"/>
      <c r="L44" s="5"/>
    </row>
    <row r="45" spans="2:13" x14ac:dyDescent="0.2">
      <c r="E45" s="5"/>
      <c r="F45" s="5"/>
      <c r="G45" s="5"/>
      <c r="L45" s="5"/>
    </row>
    <row r="46" spans="2:13" x14ac:dyDescent="0.2">
      <c r="E46" s="5"/>
      <c r="F46" s="5"/>
      <c r="G46" s="5"/>
    </row>
    <row r="47" spans="2:13" x14ac:dyDescent="0.2">
      <c r="E47" s="5"/>
      <c r="F47" s="5"/>
      <c r="G47" s="5"/>
    </row>
    <row r="48" spans="2:13" x14ac:dyDescent="0.2">
      <c r="E48" s="5"/>
      <c r="F48" s="5"/>
      <c r="G48" s="5"/>
    </row>
  </sheetData>
  <sheetProtection algorithmName="SHA-512" hashValue="wOZyMSBpc2AznPmFr7Bp/ITWlGgq+lHNTclr/ibJy+0C7Auh8Puhufr7vuVRtf8VK5aGtEZrUj6wQHgkzouxjQ==" saltValue="tKtQjzZU955KA4YA75SuqA==" spinCount="100000" sheet="1" objects="1" scenarios="1" selectLockedCells="1"/>
  <customSheetViews>
    <customSheetView guid="{9D87EA3D-9227-4A32-8926-FF7BE3A36AF7}" fitToPage="1" showRuler="0" topLeftCell="A10">
      <selection activeCell="A50" sqref="A50"/>
      <pageMargins left="0.5" right="0.5" top="1" bottom="1" header="0.5" footer="0.5"/>
      <printOptions headings="1"/>
      <pageSetup scale="68" orientation="landscape" r:id="rId1"/>
      <headerFooter alignWithMargins="0">
        <oddFooter xml:space="preserve">&amp;LFORM CMS-10231&amp;CPage 7&amp;RExhibit 5
</oddFooter>
      </headerFooter>
    </customSheetView>
  </customSheetViews>
  <mergeCells count="1">
    <mergeCell ref="H8:J8"/>
  </mergeCells>
  <phoneticPr fontId="3" type="noConversion"/>
  <pageMargins left="0.5" right="0.5" top="1" bottom="1" header="0.5" footer="0.5"/>
  <pageSetup scale="68" orientation="landscape" r:id="rId2"/>
  <headerFooter alignWithMargins="0">
    <oddFooter>&amp;L(Rev  1/2014)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01"/>
  <sheetViews>
    <sheetView showGridLines="0" zoomScale="80" zoomScaleNormal="80" workbookViewId="0">
      <pane ySplit="8" topLeftCell="A9" activePane="bottomLeft" state="frozen"/>
      <selection activeCell="F1" sqref="F1"/>
      <selection pane="bottomLeft" activeCell="L15" sqref="L15"/>
    </sheetView>
  </sheetViews>
  <sheetFormatPr defaultRowHeight="12.75" x14ac:dyDescent="0.2"/>
  <cols>
    <col min="1" max="1" width="5" customWidth="1"/>
    <col min="2" max="2" width="14.85546875" customWidth="1"/>
    <col min="3" max="3" width="21.28515625" customWidth="1"/>
    <col min="4" max="4" width="10.42578125" customWidth="1"/>
    <col min="5" max="5" width="22.85546875" customWidth="1"/>
    <col min="7" max="7" width="12.7109375" customWidth="1"/>
    <col min="8" max="9" width="13.28515625" customWidth="1"/>
    <col min="10" max="11" width="16.140625" customWidth="1"/>
    <col min="12" max="13" width="12" customWidth="1"/>
    <col min="14" max="15" width="14.28515625" customWidth="1"/>
    <col min="16" max="16" width="16" customWidth="1"/>
    <col min="17" max="17" width="12.28515625" customWidth="1"/>
    <col min="18" max="18" width="13.5703125" customWidth="1"/>
    <col min="19" max="20" width="12.28515625" customWidth="1"/>
  </cols>
  <sheetData>
    <row r="1" spans="1:101" ht="15.75" x14ac:dyDescent="0.25">
      <c r="A1" s="76"/>
      <c r="B1" s="76" t="str">
        <f>'2 Provider Data'!B1</f>
        <v>North Carolina Division of Medical Assistance</v>
      </c>
      <c r="L1" s="603" t="s">
        <v>87</v>
      </c>
      <c r="M1" s="609"/>
      <c r="N1" s="104"/>
      <c r="P1" s="104"/>
      <c r="S1" s="603" t="s">
        <v>99</v>
      </c>
      <c r="T1" s="609"/>
    </row>
    <row r="2" spans="1:101" ht="15.75" x14ac:dyDescent="0.25">
      <c r="A2" s="76"/>
      <c r="B2" s="76" t="str">
        <f>'2 Provider Data'!B2</f>
        <v>CMS School Based Services Cost Report</v>
      </c>
      <c r="G2" s="609"/>
      <c r="H2" s="609"/>
      <c r="I2" s="115"/>
      <c r="J2" s="120" t="str">
        <f>'2 Provider Data'!D3</f>
        <v>Provider Name:</v>
      </c>
      <c r="K2" s="106"/>
      <c r="L2" s="106"/>
      <c r="M2" s="104" t="str">
        <f>'2 Provider Data'!G3</f>
        <v>Any Government Provider</v>
      </c>
      <c r="O2" s="603"/>
      <c r="P2" s="603"/>
      <c r="Q2" s="106" t="str">
        <f>'2 Provider Data'!D3</f>
        <v>Provider Name:</v>
      </c>
      <c r="R2" s="106"/>
      <c r="S2" s="106"/>
      <c r="T2" s="104" t="str">
        <f>'2 Provider Data'!G3</f>
        <v>Any Government Provider</v>
      </c>
    </row>
    <row r="3" spans="1:101" ht="18" x14ac:dyDescent="0.25">
      <c r="A3" s="83"/>
      <c r="B3" s="76" t="s">
        <v>148</v>
      </c>
      <c r="G3" s="603"/>
      <c r="H3" s="603"/>
      <c r="I3" s="104"/>
      <c r="J3" s="120" t="str">
        <f>'2 Provider Data'!D4</f>
        <v>NPI</v>
      </c>
      <c r="K3" s="104"/>
      <c r="L3" s="603">
        <f>'2 Provider Data'!G4</f>
        <v>123456789</v>
      </c>
      <c r="M3" s="603"/>
      <c r="N3" s="104"/>
      <c r="O3" s="603"/>
      <c r="P3" s="603"/>
      <c r="Q3" s="106" t="str">
        <f>'2 Provider Data'!D4</f>
        <v>NPI</v>
      </c>
      <c r="S3" s="603">
        <f>'2 Provider Data'!G4</f>
        <v>123456789</v>
      </c>
      <c r="T3" s="603"/>
    </row>
    <row r="4" spans="1:101" ht="15.6" customHeight="1" x14ac:dyDescent="0.25">
      <c r="B4" s="6"/>
      <c r="G4" s="604"/>
      <c r="H4" s="605"/>
      <c r="I4" s="106"/>
      <c r="J4" s="120" t="str">
        <f>'2 Provider Data'!D5</f>
        <v>Provider Number:</v>
      </c>
      <c r="L4" s="104"/>
      <c r="M4" s="104">
        <f>'2 Provider Data'!G5</f>
        <v>12345678</v>
      </c>
      <c r="N4" s="106"/>
      <c r="O4" s="604"/>
      <c r="P4" s="605"/>
      <c r="Q4" s="106" t="str">
        <f>'2 Provider Data'!D5</f>
        <v>Provider Number:</v>
      </c>
      <c r="S4" s="105"/>
      <c r="T4" s="104">
        <f>'2 Provider Data'!G5</f>
        <v>12345678</v>
      </c>
    </row>
    <row r="5" spans="1:101" ht="15.75" x14ac:dyDescent="0.25">
      <c r="A5" s="76"/>
      <c r="J5" s="120" t="str">
        <f>'2 Provider Data'!D6</f>
        <v>Reporting Period End:</v>
      </c>
      <c r="L5" s="104"/>
      <c r="M5" s="169">
        <f>'2 Provider Data'!G6</f>
        <v>42185</v>
      </c>
      <c r="O5" s="145"/>
      <c r="P5" s="125"/>
      <c r="Q5" s="106" t="str">
        <f>'2 Provider Data'!D6</f>
        <v>Reporting Period End:</v>
      </c>
      <c r="T5" s="169">
        <f>'2 Provider Data'!G6</f>
        <v>42185</v>
      </c>
    </row>
    <row r="6" spans="1:101" ht="15.75" x14ac:dyDescent="0.25">
      <c r="A6" s="84" t="s">
        <v>22</v>
      </c>
      <c r="O6" s="125"/>
      <c r="P6" s="125"/>
      <c r="Q6" s="125"/>
    </row>
    <row r="7" spans="1:101" ht="17.25" customHeight="1" x14ac:dyDescent="0.2">
      <c r="A7" s="88"/>
      <c r="B7" s="611" t="s">
        <v>71</v>
      </c>
      <c r="C7" s="612"/>
      <c r="D7" s="612"/>
      <c r="E7" s="612"/>
      <c r="F7" s="612"/>
      <c r="G7" s="612"/>
      <c r="H7" s="606" t="s">
        <v>45</v>
      </c>
      <c r="I7" s="607"/>
      <c r="J7" s="607"/>
      <c r="K7" s="607"/>
      <c r="L7" s="607"/>
      <c r="M7" s="608"/>
      <c r="N7" s="606" t="s">
        <v>80</v>
      </c>
      <c r="O7" s="607"/>
      <c r="P7" s="607"/>
      <c r="Q7" s="607"/>
      <c r="R7" s="607"/>
      <c r="S7" s="608"/>
      <c r="T7" s="33"/>
      <c r="U7" s="602"/>
      <c r="V7" s="602"/>
      <c r="W7" s="602"/>
      <c r="X7" s="33"/>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101" ht="57" customHeight="1" x14ac:dyDescent="0.2">
      <c r="A8" s="88"/>
      <c r="B8" s="18" t="s">
        <v>203</v>
      </c>
      <c r="C8" s="17" t="s">
        <v>36</v>
      </c>
      <c r="D8" s="17" t="s">
        <v>37</v>
      </c>
      <c r="E8" s="17" t="s">
        <v>40</v>
      </c>
      <c r="F8" s="18" t="s">
        <v>204</v>
      </c>
      <c r="G8" s="18" t="s">
        <v>42</v>
      </c>
      <c r="H8" s="204" t="s">
        <v>213</v>
      </c>
      <c r="I8" s="204" t="s">
        <v>211</v>
      </c>
      <c r="J8" s="204" t="s">
        <v>212</v>
      </c>
      <c r="K8" s="204" t="s">
        <v>54</v>
      </c>
      <c r="L8" s="204" t="s">
        <v>152</v>
      </c>
      <c r="M8" s="204" t="s">
        <v>66</v>
      </c>
      <c r="N8" s="204" t="s">
        <v>102</v>
      </c>
      <c r="O8" s="203" t="s">
        <v>46</v>
      </c>
      <c r="P8" s="204" t="s">
        <v>67</v>
      </c>
      <c r="Q8" s="204" t="s">
        <v>78</v>
      </c>
      <c r="R8" s="203" t="s">
        <v>157</v>
      </c>
      <c r="S8" s="203" t="s">
        <v>207</v>
      </c>
      <c r="T8" s="32"/>
      <c r="U8" s="32"/>
      <c r="V8" s="32"/>
      <c r="W8" s="32"/>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row>
    <row r="9" spans="1:101" ht="8.1" customHeight="1" x14ac:dyDescent="0.2"/>
    <row r="10" spans="1:101" x14ac:dyDescent="0.2">
      <c r="A10" s="15"/>
      <c r="B10" s="610" t="s">
        <v>261</v>
      </c>
      <c r="C10" s="610"/>
      <c r="S10" s="2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row>
    <row r="11" spans="1:101" ht="13.5" thickBot="1" x14ac:dyDescent="0.25">
      <c r="A11" s="19"/>
      <c r="B11" s="199" t="s">
        <v>115</v>
      </c>
      <c r="C11" s="27"/>
      <c r="D11" s="27"/>
      <c r="E11" s="27"/>
      <c r="F11" s="26"/>
      <c r="G11" s="354">
        <v>0</v>
      </c>
      <c r="H11" s="207"/>
      <c r="I11" s="140"/>
      <c r="J11" s="173"/>
      <c r="K11" s="174"/>
      <c r="L11" s="174"/>
      <c r="M11" s="174"/>
      <c r="N11" s="410">
        <f>G11</f>
        <v>0</v>
      </c>
      <c r="O11" s="354">
        <v>0</v>
      </c>
      <c r="P11" s="354">
        <v>0</v>
      </c>
      <c r="Q11" s="354">
        <v>0</v>
      </c>
      <c r="R11" s="355">
        <v>0</v>
      </c>
      <c r="S11" s="409">
        <f>R11+Q11+P11+O11+N11</f>
        <v>0</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101" x14ac:dyDescent="0.2">
      <c r="A12" s="19"/>
      <c r="B12" s="286" t="s">
        <v>86</v>
      </c>
      <c r="C12" s="287"/>
      <c r="D12" s="287"/>
      <c r="E12" s="287"/>
      <c r="F12" s="287"/>
      <c r="G12" s="288"/>
      <c r="H12" s="289"/>
      <c r="I12" s="290"/>
      <c r="J12" s="291"/>
      <c r="K12" s="290"/>
      <c r="L12" s="290"/>
      <c r="M12" s="290"/>
      <c r="N12" s="171"/>
      <c r="O12" s="288"/>
      <c r="P12" s="292"/>
      <c r="Q12" s="292"/>
      <c r="R12" s="171"/>
      <c r="S12" s="293"/>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101" x14ac:dyDescent="0.2">
      <c r="A13" s="19"/>
      <c r="B13" s="405"/>
      <c r="C13" s="406"/>
      <c r="D13" s="406"/>
      <c r="E13" s="406"/>
      <c r="F13" s="406"/>
      <c r="G13" s="356"/>
      <c r="H13" s="407"/>
      <c r="I13" s="206" t="str">
        <f t="shared" ref="I13:I18" si="0">IF(H13="yes",+G13,"0")</f>
        <v>0</v>
      </c>
      <c r="J13" s="408"/>
      <c r="K13" s="365">
        <v>0</v>
      </c>
      <c r="L13" s="365">
        <v>0</v>
      </c>
      <c r="M13" s="365">
        <v>0</v>
      </c>
      <c r="N13" s="411">
        <f t="shared" ref="N13:N18" si="1">M13+L13+K13+I13</f>
        <v>0</v>
      </c>
      <c r="O13" s="356"/>
      <c r="P13" s="412"/>
      <c r="Q13" s="412"/>
      <c r="R13" s="356"/>
      <c r="S13" s="281">
        <f t="shared" ref="S13:S18" si="2">N13+O13+P13+Q13+R13</f>
        <v>0</v>
      </c>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101" x14ac:dyDescent="0.2">
      <c r="A14" s="19"/>
      <c r="B14" s="405"/>
      <c r="C14" s="406"/>
      <c r="D14" s="406"/>
      <c r="E14" s="406"/>
      <c r="F14" s="406"/>
      <c r="G14" s="357"/>
      <c r="H14" s="407"/>
      <c r="I14" s="205" t="str">
        <f t="shared" si="0"/>
        <v>0</v>
      </c>
      <c r="J14" s="408"/>
      <c r="K14" s="366"/>
      <c r="L14" s="366"/>
      <c r="M14" s="366">
        <v>0</v>
      </c>
      <c r="N14" s="416">
        <f t="shared" si="1"/>
        <v>0</v>
      </c>
      <c r="O14" s="357">
        <v>0</v>
      </c>
      <c r="P14" s="415">
        <v>0</v>
      </c>
      <c r="Q14" s="415">
        <v>0</v>
      </c>
      <c r="R14" s="357">
        <v>0</v>
      </c>
      <c r="S14" s="417">
        <f t="shared" si="2"/>
        <v>0</v>
      </c>
    </row>
    <row r="15" spans="1:101" x14ac:dyDescent="0.2">
      <c r="A15" s="19"/>
      <c r="B15" s="406"/>
      <c r="C15" s="406"/>
      <c r="D15" s="406"/>
      <c r="E15" s="406"/>
      <c r="F15" s="406"/>
      <c r="G15" s="357"/>
      <c r="H15" s="407"/>
      <c r="I15" s="205" t="str">
        <f t="shared" si="0"/>
        <v>0</v>
      </c>
      <c r="J15" s="408"/>
      <c r="K15" s="366"/>
      <c r="L15" s="366"/>
      <c r="M15" s="366"/>
      <c r="N15" s="416">
        <f t="shared" si="1"/>
        <v>0</v>
      </c>
      <c r="O15" s="357"/>
      <c r="P15" s="415"/>
      <c r="Q15" s="415"/>
      <c r="R15" s="357"/>
      <c r="S15" s="417">
        <f t="shared" si="2"/>
        <v>0</v>
      </c>
    </row>
    <row r="16" spans="1:101" x14ac:dyDescent="0.2">
      <c r="A16" s="19"/>
      <c r="B16" s="406"/>
      <c r="C16" s="406"/>
      <c r="D16" s="406"/>
      <c r="E16" s="406"/>
      <c r="F16" s="406"/>
      <c r="G16" s="357"/>
      <c r="H16" s="407"/>
      <c r="I16" s="205" t="str">
        <f t="shared" si="0"/>
        <v>0</v>
      </c>
      <c r="J16" s="408"/>
      <c r="K16" s="366"/>
      <c r="L16" s="366"/>
      <c r="M16" s="366"/>
      <c r="N16" s="416">
        <f t="shared" si="1"/>
        <v>0</v>
      </c>
      <c r="O16" s="357"/>
      <c r="P16" s="415"/>
      <c r="Q16" s="415"/>
      <c r="R16" s="357"/>
      <c r="S16" s="417">
        <f t="shared" si="2"/>
        <v>0</v>
      </c>
    </row>
    <row r="17" spans="1:20" x14ac:dyDescent="0.2">
      <c r="A17" s="19"/>
      <c r="B17" s="406"/>
      <c r="C17" s="406"/>
      <c r="D17" s="406"/>
      <c r="E17" s="406"/>
      <c r="F17" s="406"/>
      <c r="G17" s="357"/>
      <c r="H17" s="407"/>
      <c r="I17" s="205" t="str">
        <f t="shared" si="0"/>
        <v>0</v>
      </c>
      <c r="J17" s="408"/>
      <c r="K17" s="366"/>
      <c r="L17" s="366"/>
      <c r="M17" s="366"/>
      <c r="N17" s="416">
        <f t="shared" si="1"/>
        <v>0</v>
      </c>
      <c r="O17" s="357"/>
      <c r="P17" s="415"/>
      <c r="Q17" s="415"/>
      <c r="R17" s="357"/>
      <c r="S17" s="417">
        <f t="shared" si="2"/>
        <v>0</v>
      </c>
    </row>
    <row r="18" spans="1:20" x14ac:dyDescent="0.2">
      <c r="A18" s="19"/>
      <c r="B18" s="406"/>
      <c r="C18" s="406"/>
      <c r="D18" s="406"/>
      <c r="E18" s="406"/>
      <c r="F18" s="406"/>
      <c r="G18" s="358"/>
      <c r="H18" s="407"/>
      <c r="I18" s="205" t="str">
        <f t="shared" si="0"/>
        <v>0</v>
      </c>
      <c r="J18" s="407"/>
      <c r="K18" s="366"/>
      <c r="L18" s="366"/>
      <c r="M18" s="366"/>
      <c r="N18" s="416">
        <f t="shared" si="1"/>
        <v>0</v>
      </c>
      <c r="O18" s="357"/>
      <c r="P18" s="415"/>
      <c r="Q18" s="415"/>
      <c r="R18" s="357"/>
      <c r="S18" s="417">
        <f t="shared" si="2"/>
        <v>0</v>
      </c>
    </row>
    <row r="19" spans="1:20" ht="8.1" customHeight="1" x14ac:dyDescent="0.2">
      <c r="A19" s="19"/>
      <c r="B19" s="199"/>
      <c r="C19" s="27"/>
      <c r="D19" s="27"/>
      <c r="E19" s="25"/>
      <c r="F19" s="25"/>
      <c r="G19" s="141"/>
      <c r="H19" s="25"/>
      <c r="I19" s="157"/>
      <c r="J19" s="25"/>
      <c r="K19" s="213"/>
      <c r="L19" s="213"/>
      <c r="M19" s="213"/>
      <c r="N19" s="135"/>
      <c r="O19" s="212"/>
      <c r="P19" s="141"/>
      <c r="Q19" s="141"/>
      <c r="R19" s="135"/>
      <c r="S19" s="139"/>
    </row>
    <row r="20" spans="1:20" ht="13.5" thickBot="1" x14ac:dyDescent="0.25">
      <c r="A20" s="15"/>
      <c r="B20" s="22"/>
      <c r="C20" s="21" t="str">
        <f>B10</f>
        <v>Speech Therapy</v>
      </c>
      <c r="G20" s="136"/>
      <c r="K20" s="50"/>
      <c r="L20" s="50"/>
      <c r="M20" s="50"/>
      <c r="N20" s="307">
        <f t="shared" ref="N20:S20" si="3">N11-SUM(N13:N18)</f>
        <v>0</v>
      </c>
      <c r="O20" s="307">
        <f t="shared" si="3"/>
        <v>0</v>
      </c>
      <c r="P20" s="307">
        <f t="shared" si="3"/>
        <v>0</v>
      </c>
      <c r="Q20" s="307">
        <f t="shared" si="3"/>
        <v>0</v>
      </c>
      <c r="R20" s="307">
        <f t="shared" si="3"/>
        <v>0</v>
      </c>
      <c r="S20" s="308">
        <f t="shared" si="3"/>
        <v>0</v>
      </c>
      <c r="T20" s="256" t="s">
        <v>218</v>
      </c>
    </row>
    <row r="21" spans="1:20" ht="13.5" thickTop="1" x14ac:dyDescent="0.2">
      <c r="A21" s="15"/>
      <c r="B21" s="22"/>
      <c r="C21" s="20"/>
      <c r="G21" s="136"/>
      <c r="K21" s="50"/>
      <c r="L21" s="50"/>
      <c r="M21" s="50"/>
      <c r="N21" s="172"/>
      <c r="O21" s="172"/>
      <c r="P21" s="172"/>
      <c r="Q21" s="172"/>
      <c r="R21" s="172"/>
      <c r="S21" s="437"/>
      <c r="T21" s="137"/>
    </row>
    <row r="22" spans="1:20" x14ac:dyDescent="0.2">
      <c r="B22" s="613" t="s">
        <v>262</v>
      </c>
      <c r="C22" s="614"/>
      <c r="K22" s="50"/>
      <c r="L22" s="50"/>
      <c r="M22" s="50"/>
      <c r="O22" s="25"/>
      <c r="P22" s="141"/>
      <c r="Q22" s="141"/>
      <c r="S22" s="438"/>
    </row>
    <row r="23" spans="1:20" ht="13.5" thickBot="1" x14ac:dyDescent="0.25">
      <c r="A23" s="19"/>
      <c r="B23" s="199" t="str">
        <f>B11</f>
        <v>Accrual Trial Balance</v>
      </c>
      <c r="C23" s="27"/>
      <c r="D23" s="27"/>
      <c r="E23" s="27"/>
      <c r="F23" s="26"/>
      <c r="G23" s="354">
        <v>0</v>
      </c>
      <c r="H23" s="207"/>
      <c r="I23" s="157"/>
      <c r="J23" s="173"/>
      <c r="K23" s="213"/>
      <c r="L23" s="213"/>
      <c r="M23" s="213"/>
      <c r="N23" s="303">
        <f>G23</f>
        <v>0</v>
      </c>
      <c r="O23" s="354">
        <v>0</v>
      </c>
      <c r="P23" s="354">
        <v>0</v>
      </c>
      <c r="Q23" s="354">
        <v>0</v>
      </c>
      <c r="R23" s="355">
        <v>0</v>
      </c>
      <c r="S23" s="304">
        <f>R23+Q23+P23+O23+N23</f>
        <v>0</v>
      </c>
    </row>
    <row r="24" spans="1:20" x14ac:dyDescent="0.2">
      <c r="A24" s="19"/>
      <c r="B24" s="286" t="s">
        <v>85</v>
      </c>
      <c r="C24" s="287"/>
      <c r="D24" s="287"/>
      <c r="E24" s="287"/>
      <c r="F24" s="287"/>
      <c r="G24" s="288"/>
      <c r="H24" s="289"/>
      <c r="I24" s="294"/>
      <c r="J24" s="291"/>
      <c r="K24" s="294"/>
      <c r="L24" s="294"/>
      <c r="M24" s="294"/>
      <c r="N24" s="175"/>
      <c r="O24" s="295"/>
      <c r="P24" s="296"/>
      <c r="Q24" s="296"/>
      <c r="R24" s="175"/>
      <c r="S24" s="297"/>
    </row>
    <row r="25" spans="1:20" x14ac:dyDescent="0.2">
      <c r="A25" s="19"/>
      <c r="B25" s="405"/>
      <c r="C25" s="406"/>
      <c r="D25" s="406"/>
      <c r="E25" s="406"/>
      <c r="F25" s="406"/>
      <c r="G25" s="356"/>
      <c r="H25" s="407"/>
      <c r="I25" s="206" t="str">
        <f t="shared" ref="I25:I30" si="4">IF(H25="yes",+G25,"0")</f>
        <v>0</v>
      </c>
      <c r="J25" s="408"/>
      <c r="K25" s="365"/>
      <c r="L25" s="365"/>
      <c r="M25" s="365">
        <v>0</v>
      </c>
      <c r="N25" s="280"/>
      <c r="O25" s="356"/>
      <c r="P25" s="412"/>
      <c r="Q25" s="412"/>
      <c r="R25" s="356"/>
      <c r="S25" s="281">
        <f t="shared" ref="S25:S30" si="5">N25+O25+P25+Q25+R25</f>
        <v>0</v>
      </c>
    </row>
    <row r="26" spans="1:20" x14ac:dyDescent="0.2">
      <c r="A26" s="19"/>
      <c r="B26" s="406"/>
      <c r="C26" s="406"/>
      <c r="D26" s="406"/>
      <c r="E26" s="406"/>
      <c r="F26" s="406"/>
      <c r="G26" s="357"/>
      <c r="H26" s="407"/>
      <c r="I26" s="205" t="str">
        <f t="shared" si="4"/>
        <v>0</v>
      </c>
      <c r="J26" s="408"/>
      <c r="K26" s="366"/>
      <c r="L26" s="366"/>
      <c r="M26" s="366"/>
      <c r="N26" s="416">
        <f>M26+L26+K26+I26</f>
        <v>0</v>
      </c>
      <c r="O26" s="357"/>
      <c r="P26" s="415"/>
      <c r="Q26" s="415"/>
      <c r="R26" s="357"/>
      <c r="S26" s="417">
        <f t="shared" si="5"/>
        <v>0</v>
      </c>
    </row>
    <row r="27" spans="1:20" x14ac:dyDescent="0.2">
      <c r="A27" s="19"/>
      <c r="B27" s="406"/>
      <c r="C27" s="406"/>
      <c r="D27" s="406"/>
      <c r="E27" s="406"/>
      <c r="F27" s="406"/>
      <c r="G27" s="357"/>
      <c r="H27" s="407"/>
      <c r="I27" s="205" t="str">
        <f t="shared" si="4"/>
        <v>0</v>
      </c>
      <c r="J27" s="408"/>
      <c r="K27" s="366"/>
      <c r="L27" s="366"/>
      <c r="M27" s="366"/>
      <c r="N27" s="416">
        <f>M27+L27+K27+I27</f>
        <v>0</v>
      </c>
      <c r="O27" s="357"/>
      <c r="P27" s="415"/>
      <c r="Q27" s="415"/>
      <c r="R27" s="357"/>
      <c r="S27" s="417">
        <f t="shared" si="5"/>
        <v>0</v>
      </c>
    </row>
    <row r="28" spans="1:20" x14ac:dyDescent="0.2">
      <c r="A28" s="19"/>
      <c r="B28" s="406"/>
      <c r="C28" s="406"/>
      <c r="D28" s="406"/>
      <c r="E28" s="406"/>
      <c r="F28" s="406"/>
      <c r="G28" s="357"/>
      <c r="H28" s="407"/>
      <c r="I28" s="205" t="str">
        <f t="shared" si="4"/>
        <v>0</v>
      </c>
      <c r="J28" s="408"/>
      <c r="K28" s="366"/>
      <c r="L28" s="366"/>
      <c r="M28" s="366"/>
      <c r="N28" s="416">
        <f>M28+L28+K28+I28</f>
        <v>0</v>
      </c>
      <c r="O28" s="357"/>
      <c r="P28" s="415"/>
      <c r="Q28" s="415"/>
      <c r="R28" s="357"/>
      <c r="S28" s="417">
        <f t="shared" si="5"/>
        <v>0</v>
      </c>
    </row>
    <row r="29" spans="1:20" x14ac:dyDescent="0.2">
      <c r="A29" s="19"/>
      <c r="B29" s="406"/>
      <c r="C29" s="406"/>
      <c r="D29" s="406"/>
      <c r="E29" s="406"/>
      <c r="F29" s="406"/>
      <c r="G29" s="357"/>
      <c r="H29" s="407"/>
      <c r="I29" s="205" t="str">
        <f t="shared" si="4"/>
        <v>0</v>
      </c>
      <c r="J29" s="408"/>
      <c r="K29" s="366"/>
      <c r="L29" s="366"/>
      <c r="M29" s="366"/>
      <c r="N29" s="416">
        <f>M29+L29+K29+I29</f>
        <v>0</v>
      </c>
      <c r="O29" s="357"/>
      <c r="P29" s="415"/>
      <c r="Q29" s="415"/>
      <c r="R29" s="357"/>
      <c r="S29" s="417">
        <f t="shared" si="5"/>
        <v>0</v>
      </c>
    </row>
    <row r="30" spans="1:20" x14ac:dyDescent="0.2">
      <c r="A30" s="19"/>
      <c r="B30" s="406"/>
      <c r="C30" s="406"/>
      <c r="D30" s="406"/>
      <c r="E30" s="406"/>
      <c r="F30" s="406"/>
      <c r="G30" s="357"/>
      <c r="H30" s="407"/>
      <c r="I30" s="205" t="str">
        <f t="shared" si="4"/>
        <v>0</v>
      </c>
      <c r="J30" s="408"/>
      <c r="K30" s="366"/>
      <c r="L30" s="366"/>
      <c r="M30" s="366"/>
      <c r="N30" s="416">
        <f>M30+L30+K30+I30</f>
        <v>0</v>
      </c>
      <c r="O30" s="415"/>
      <c r="P30" s="415"/>
      <c r="Q30" s="415"/>
      <c r="R30" s="357"/>
      <c r="S30" s="417">
        <f t="shared" si="5"/>
        <v>0</v>
      </c>
    </row>
    <row r="31" spans="1:20" ht="8.1" customHeight="1" x14ac:dyDescent="0.2">
      <c r="A31" s="19"/>
      <c r="B31" s="25"/>
      <c r="C31" s="25"/>
      <c r="D31" s="25"/>
      <c r="E31" s="25"/>
      <c r="F31" s="25"/>
      <c r="G31" s="212"/>
      <c r="H31" s="207"/>
      <c r="I31" s="157"/>
      <c r="J31" s="173"/>
      <c r="K31" s="213"/>
      <c r="L31" s="213"/>
      <c r="M31" s="213"/>
      <c r="N31" s="135"/>
      <c r="O31" s="212"/>
      <c r="P31" s="141"/>
      <c r="Q31" s="141"/>
      <c r="R31" s="135"/>
      <c r="S31" s="138"/>
    </row>
    <row r="32" spans="1:20" ht="13.5" thickBot="1" x14ac:dyDescent="0.25">
      <c r="A32" s="15"/>
      <c r="C32" s="21" t="str">
        <f>B22</f>
        <v>Occupational Therapy</v>
      </c>
      <c r="G32" s="136"/>
      <c r="K32" s="50"/>
      <c r="L32" s="50"/>
      <c r="M32" s="50"/>
      <c r="N32" s="307">
        <f t="shared" ref="N32:S32" si="6">N23-SUM(N25:N30)</f>
        <v>0</v>
      </c>
      <c r="O32" s="307">
        <f t="shared" si="6"/>
        <v>0</v>
      </c>
      <c r="P32" s="307">
        <f t="shared" si="6"/>
        <v>0</v>
      </c>
      <c r="Q32" s="307">
        <f t="shared" si="6"/>
        <v>0</v>
      </c>
      <c r="R32" s="307">
        <f t="shared" si="6"/>
        <v>0</v>
      </c>
      <c r="S32" s="308">
        <f t="shared" si="6"/>
        <v>0</v>
      </c>
      <c r="T32" s="256" t="s">
        <v>218</v>
      </c>
    </row>
    <row r="33" spans="1:20" ht="13.5" thickTop="1" x14ac:dyDescent="0.2">
      <c r="A33" s="15"/>
      <c r="C33" s="21"/>
      <c r="G33" s="136"/>
      <c r="K33" s="50"/>
      <c r="L33" s="50"/>
      <c r="M33" s="50"/>
      <c r="N33" s="172"/>
      <c r="O33" s="172"/>
      <c r="P33" s="172"/>
      <c r="Q33" s="172"/>
      <c r="R33" s="172"/>
      <c r="S33" s="437"/>
      <c r="T33" s="137"/>
    </row>
    <row r="34" spans="1:20" x14ac:dyDescent="0.2">
      <c r="B34" s="613" t="s">
        <v>263</v>
      </c>
      <c r="C34" s="614"/>
      <c r="K34" s="50"/>
      <c r="L34" s="50"/>
      <c r="M34" s="50"/>
      <c r="O34" s="25"/>
      <c r="P34" s="141"/>
      <c r="Q34" s="141"/>
      <c r="S34" s="438"/>
    </row>
    <row r="35" spans="1:20" ht="13.5" thickBot="1" x14ac:dyDescent="0.25">
      <c r="A35" s="19"/>
      <c r="B35" s="403" t="str">
        <f>B11</f>
        <v>Accrual Trial Balance</v>
      </c>
      <c r="C35" s="27"/>
      <c r="D35" s="27"/>
      <c r="E35" s="27"/>
      <c r="F35" s="26"/>
      <c r="G35" s="354">
        <v>0</v>
      </c>
      <c r="H35" s="207"/>
      <c r="I35" s="157"/>
      <c r="J35" s="173"/>
      <c r="K35" s="213"/>
      <c r="L35" s="213"/>
      <c r="M35" s="213"/>
      <c r="N35" s="303">
        <f>G35</f>
        <v>0</v>
      </c>
      <c r="O35" s="354">
        <v>0</v>
      </c>
      <c r="P35" s="354">
        <v>0</v>
      </c>
      <c r="Q35" s="354">
        <v>0</v>
      </c>
      <c r="R35" s="355">
        <v>0</v>
      </c>
      <c r="S35" s="304">
        <f>R35+Q35+P35+O35+N35</f>
        <v>0</v>
      </c>
    </row>
    <row r="36" spans="1:20" x14ac:dyDescent="0.2">
      <c r="A36" s="19"/>
      <c r="B36" s="404" t="s">
        <v>85</v>
      </c>
      <c r="C36" s="287"/>
      <c r="D36" s="287"/>
      <c r="E36" s="287"/>
      <c r="F36" s="287"/>
      <c r="G36" s="295"/>
      <c r="H36" s="289"/>
      <c r="I36" s="294"/>
      <c r="J36" s="291"/>
      <c r="K36" s="294"/>
      <c r="L36" s="294"/>
      <c r="M36" s="294"/>
      <c r="N36" s="175"/>
      <c r="O36" s="295"/>
      <c r="P36" s="296"/>
      <c r="Q36" s="296"/>
      <c r="R36" s="175"/>
      <c r="S36" s="297"/>
    </row>
    <row r="37" spans="1:20" x14ac:dyDescent="0.2">
      <c r="A37" s="19"/>
      <c r="B37" s="405"/>
      <c r="C37" s="406"/>
      <c r="D37" s="406"/>
      <c r="E37" s="406"/>
      <c r="F37" s="406"/>
      <c r="G37" s="356"/>
      <c r="H37" s="407"/>
      <c r="I37" s="206" t="str">
        <f t="shared" ref="I37:I42" si="7">IF(H37="yes",+G37,"0")</f>
        <v>0</v>
      </c>
      <c r="J37" s="408"/>
      <c r="K37" s="365"/>
      <c r="L37" s="365"/>
      <c r="M37" s="365"/>
      <c r="N37" s="280">
        <f t="shared" ref="N37:N42" si="8">M37+L37+K37+I37</f>
        <v>0</v>
      </c>
      <c r="O37" s="356"/>
      <c r="P37" s="412"/>
      <c r="Q37" s="412"/>
      <c r="R37" s="356"/>
      <c r="S37" s="281">
        <f t="shared" ref="S37:S42" si="9">N37+O37+P37+Q37+R37</f>
        <v>0</v>
      </c>
    </row>
    <row r="38" spans="1:20" x14ac:dyDescent="0.2">
      <c r="A38" s="19"/>
      <c r="B38" s="405"/>
      <c r="C38" s="406"/>
      <c r="D38" s="406"/>
      <c r="E38" s="406"/>
      <c r="F38" s="406"/>
      <c r="G38" s="357"/>
      <c r="H38" s="407"/>
      <c r="I38" s="205" t="str">
        <f t="shared" si="7"/>
        <v>0</v>
      </c>
      <c r="J38" s="408"/>
      <c r="K38" s="366"/>
      <c r="L38" s="366"/>
      <c r="M38" s="366"/>
      <c r="N38" s="282">
        <f t="shared" si="8"/>
        <v>0</v>
      </c>
      <c r="O38" s="357"/>
      <c r="P38" s="358"/>
      <c r="Q38" s="358"/>
      <c r="R38" s="348"/>
      <c r="S38" s="283">
        <f t="shared" si="9"/>
        <v>0</v>
      </c>
    </row>
    <row r="39" spans="1:20" x14ac:dyDescent="0.2">
      <c r="A39" s="19"/>
      <c r="B39" s="406"/>
      <c r="C39" s="406"/>
      <c r="D39" s="406"/>
      <c r="E39" s="406"/>
      <c r="F39" s="406"/>
      <c r="G39" s="357"/>
      <c r="H39" s="407"/>
      <c r="I39" s="205" t="str">
        <f t="shared" si="7"/>
        <v>0</v>
      </c>
      <c r="J39" s="408"/>
      <c r="K39" s="366"/>
      <c r="L39" s="366"/>
      <c r="M39" s="366"/>
      <c r="N39" s="282">
        <f t="shared" si="8"/>
        <v>0</v>
      </c>
      <c r="O39" s="357"/>
      <c r="P39" s="358"/>
      <c r="Q39" s="358"/>
      <c r="R39" s="348"/>
      <c r="S39" s="283">
        <f t="shared" si="9"/>
        <v>0</v>
      </c>
    </row>
    <row r="40" spans="1:20" x14ac:dyDescent="0.2">
      <c r="A40" s="19"/>
      <c r="B40" s="406"/>
      <c r="C40" s="406"/>
      <c r="D40" s="406"/>
      <c r="E40" s="406"/>
      <c r="F40" s="406"/>
      <c r="G40" s="357"/>
      <c r="H40" s="407"/>
      <c r="I40" s="205" t="str">
        <f t="shared" si="7"/>
        <v>0</v>
      </c>
      <c r="J40" s="408"/>
      <c r="K40" s="366"/>
      <c r="L40" s="366"/>
      <c r="M40" s="366"/>
      <c r="N40" s="282">
        <f t="shared" si="8"/>
        <v>0</v>
      </c>
      <c r="O40" s="357"/>
      <c r="P40" s="358"/>
      <c r="Q40" s="358"/>
      <c r="R40" s="348"/>
      <c r="S40" s="283">
        <f t="shared" si="9"/>
        <v>0</v>
      </c>
    </row>
    <row r="41" spans="1:20" x14ac:dyDescent="0.2">
      <c r="A41" s="19"/>
      <c r="B41" s="406"/>
      <c r="C41" s="406"/>
      <c r="D41" s="406"/>
      <c r="E41" s="406"/>
      <c r="F41" s="406"/>
      <c r="G41" s="357"/>
      <c r="H41" s="407"/>
      <c r="I41" s="205" t="str">
        <f t="shared" si="7"/>
        <v>0</v>
      </c>
      <c r="J41" s="408"/>
      <c r="K41" s="366"/>
      <c r="L41" s="366"/>
      <c r="M41" s="366"/>
      <c r="N41" s="282">
        <f t="shared" si="8"/>
        <v>0</v>
      </c>
      <c r="O41" s="357"/>
      <c r="P41" s="358"/>
      <c r="Q41" s="358"/>
      <c r="R41" s="348"/>
      <c r="S41" s="283">
        <f>N41+O41+P41+Q41+R41</f>
        <v>0</v>
      </c>
    </row>
    <row r="42" spans="1:20" x14ac:dyDescent="0.2">
      <c r="A42" s="19"/>
      <c r="B42" s="406"/>
      <c r="C42" s="406"/>
      <c r="D42" s="406"/>
      <c r="E42" s="406"/>
      <c r="F42" s="406"/>
      <c r="G42" s="357"/>
      <c r="H42" s="407"/>
      <c r="I42" s="205" t="str">
        <f t="shared" si="7"/>
        <v>0</v>
      </c>
      <c r="J42" s="408"/>
      <c r="K42" s="366"/>
      <c r="L42" s="366"/>
      <c r="M42" s="366"/>
      <c r="N42" s="282">
        <f t="shared" si="8"/>
        <v>0</v>
      </c>
      <c r="O42" s="357"/>
      <c r="P42" s="358"/>
      <c r="Q42" s="358"/>
      <c r="R42" s="348"/>
      <c r="S42" s="283">
        <f t="shared" si="9"/>
        <v>0</v>
      </c>
    </row>
    <row r="43" spans="1:20" ht="8.1" customHeight="1" x14ac:dyDescent="0.2">
      <c r="A43" s="19"/>
      <c r="B43" s="25"/>
      <c r="C43" s="27"/>
      <c r="D43" s="27"/>
      <c r="E43" s="27"/>
      <c r="F43" s="26"/>
      <c r="G43" s="212"/>
      <c r="H43" s="207"/>
      <c r="I43" s="157"/>
      <c r="J43" s="173"/>
      <c r="K43" s="213"/>
      <c r="L43" s="213"/>
      <c r="M43" s="213"/>
      <c r="N43" s="135"/>
      <c r="O43" s="135"/>
      <c r="P43" s="135"/>
      <c r="Q43" s="135"/>
      <c r="R43" s="135"/>
      <c r="S43" s="138"/>
    </row>
    <row r="44" spans="1:20" ht="13.5" thickBot="1" x14ac:dyDescent="0.25">
      <c r="A44" s="15"/>
      <c r="C44" s="21" t="str">
        <f>B34</f>
        <v>Audiology</v>
      </c>
      <c r="K44" s="50"/>
      <c r="L44" s="50"/>
      <c r="M44" s="50"/>
      <c r="N44" s="305">
        <f t="shared" ref="N44:S44" si="10">N35-SUM(N37:N42)</f>
        <v>0</v>
      </c>
      <c r="O44" s="305">
        <f t="shared" si="10"/>
        <v>0</v>
      </c>
      <c r="P44" s="305">
        <f t="shared" si="10"/>
        <v>0</v>
      </c>
      <c r="Q44" s="305">
        <f t="shared" si="10"/>
        <v>0</v>
      </c>
      <c r="R44" s="305">
        <f t="shared" si="10"/>
        <v>0</v>
      </c>
      <c r="S44" s="306">
        <f t="shared" si="10"/>
        <v>0</v>
      </c>
      <c r="T44" s="256" t="s">
        <v>218</v>
      </c>
    </row>
    <row r="45" spans="1:20" ht="13.5" thickTop="1" x14ac:dyDescent="0.2">
      <c r="A45" s="15"/>
      <c r="C45" s="21"/>
      <c r="K45" s="50"/>
      <c r="L45" s="50"/>
      <c r="M45" s="50"/>
      <c r="N45" s="184"/>
      <c r="O45" s="184"/>
      <c r="P45" s="184"/>
      <c r="Q45" s="184"/>
      <c r="R45" s="184"/>
      <c r="S45" s="439"/>
      <c r="T45" s="137"/>
    </row>
    <row r="46" spans="1:20" x14ac:dyDescent="0.2">
      <c r="A46" s="15"/>
      <c r="B46" s="610" t="s">
        <v>264</v>
      </c>
      <c r="C46" s="610"/>
      <c r="K46" s="50"/>
      <c r="L46" s="50"/>
      <c r="M46" s="50"/>
      <c r="N46" s="25"/>
      <c r="O46" s="25"/>
      <c r="P46" s="141"/>
      <c r="Q46" s="141"/>
      <c r="S46" s="440"/>
    </row>
    <row r="47" spans="1:20" ht="13.5" thickBot="1" x14ac:dyDescent="0.25">
      <c r="A47" s="19"/>
      <c r="B47" s="199" t="str">
        <f>B11</f>
        <v>Accrual Trial Balance</v>
      </c>
      <c r="C47" s="27"/>
      <c r="D47" s="27"/>
      <c r="E47" s="27"/>
      <c r="F47" s="26"/>
      <c r="G47" s="354">
        <v>0</v>
      </c>
      <c r="H47" s="52"/>
      <c r="I47" s="157"/>
      <c r="J47" s="52"/>
      <c r="K47" s="213"/>
      <c r="L47" s="213"/>
      <c r="M47" s="213"/>
      <c r="N47" s="303">
        <f>G47</f>
        <v>0</v>
      </c>
      <c r="O47" s="354">
        <v>0</v>
      </c>
      <c r="P47" s="354">
        <v>0</v>
      </c>
      <c r="Q47" s="354">
        <v>0</v>
      </c>
      <c r="R47" s="355">
        <v>0</v>
      </c>
      <c r="S47" s="304">
        <f>R47+Q47+P47+O47+N47</f>
        <v>0</v>
      </c>
    </row>
    <row r="48" spans="1:20" x14ac:dyDescent="0.2">
      <c r="A48" s="19"/>
      <c r="B48" s="286" t="s">
        <v>85</v>
      </c>
      <c r="C48" s="287"/>
      <c r="D48" s="287"/>
      <c r="E48" s="287"/>
      <c r="F48" s="287"/>
      <c r="G48" s="295"/>
      <c r="H48" s="298"/>
      <c r="I48" s="294"/>
      <c r="J48" s="298"/>
      <c r="K48" s="294"/>
      <c r="L48" s="294"/>
      <c r="M48" s="294"/>
      <c r="N48" s="175"/>
      <c r="O48" s="295"/>
      <c r="P48" s="296"/>
      <c r="Q48" s="296"/>
      <c r="R48" s="175"/>
      <c r="S48" s="297"/>
    </row>
    <row r="49" spans="1:20" x14ac:dyDescent="0.2">
      <c r="A49" s="19"/>
      <c r="B49" s="406"/>
      <c r="C49" s="406"/>
      <c r="D49" s="406"/>
      <c r="E49" s="406"/>
      <c r="F49" s="406"/>
      <c r="G49" s="356"/>
      <c r="H49" s="407"/>
      <c r="I49" s="206" t="str">
        <f t="shared" ref="I49:I54" si="11">IF(H49="yes",+G49,"0")</f>
        <v>0</v>
      </c>
      <c r="J49" s="407"/>
      <c r="K49" s="365"/>
      <c r="L49" s="365"/>
      <c r="M49" s="365"/>
      <c r="N49" s="280">
        <f t="shared" ref="N49:N54" si="12">M49+L49+K49+I49</f>
        <v>0</v>
      </c>
      <c r="O49" s="356"/>
      <c r="P49" s="412"/>
      <c r="Q49" s="412"/>
      <c r="R49" s="356"/>
      <c r="S49" s="281">
        <f t="shared" ref="S49:S54" si="13">N49+O49+P49+Q49+R49</f>
        <v>0</v>
      </c>
    </row>
    <row r="50" spans="1:20" x14ac:dyDescent="0.2">
      <c r="A50" s="19"/>
      <c r="B50" s="406"/>
      <c r="C50" s="406"/>
      <c r="D50" s="406"/>
      <c r="E50" s="406"/>
      <c r="F50" s="406"/>
      <c r="G50" s="357"/>
      <c r="H50" s="407"/>
      <c r="I50" s="205" t="str">
        <f t="shared" si="11"/>
        <v>0</v>
      </c>
      <c r="J50" s="407"/>
      <c r="K50" s="366"/>
      <c r="L50" s="366"/>
      <c r="M50" s="366"/>
      <c r="N50" s="282">
        <f t="shared" si="12"/>
        <v>0</v>
      </c>
      <c r="O50" s="357"/>
      <c r="P50" s="358"/>
      <c r="Q50" s="358"/>
      <c r="R50" s="348"/>
      <c r="S50" s="283">
        <f t="shared" si="13"/>
        <v>0</v>
      </c>
    </row>
    <row r="51" spans="1:20" x14ac:dyDescent="0.2">
      <c r="A51" s="19"/>
      <c r="B51" s="406"/>
      <c r="C51" s="406"/>
      <c r="D51" s="406"/>
      <c r="E51" s="406"/>
      <c r="F51" s="406"/>
      <c r="G51" s="357"/>
      <c r="H51" s="407"/>
      <c r="I51" s="205" t="str">
        <f t="shared" si="11"/>
        <v>0</v>
      </c>
      <c r="J51" s="407"/>
      <c r="K51" s="366"/>
      <c r="L51" s="366"/>
      <c r="M51" s="366"/>
      <c r="N51" s="282">
        <f t="shared" si="12"/>
        <v>0</v>
      </c>
      <c r="O51" s="357"/>
      <c r="P51" s="358"/>
      <c r="Q51" s="358"/>
      <c r="R51" s="348"/>
      <c r="S51" s="283">
        <f t="shared" si="13"/>
        <v>0</v>
      </c>
    </row>
    <row r="52" spans="1:20" x14ac:dyDescent="0.2">
      <c r="A52" s="19"/>
      <c r="B52" s="406"/>
      <c r="C52" s="406"/>
      <c r="D52" s="406"/>
      <c r="E52" s="406"/>
      <c r="F52" s="406"/>
      <c r="G52" s="357"/>
      <c r="H52" s="407"/>
      <c r="I52" s="205" t="str">
        <f t="shared" si="11"/>
        <v>0</v>
      </c>
      <c r="J52" s="407"/>
      <c r="K52" s="366"/>
      <c r="L52" s="366"/>
      <c r="M52" s="366"/>
      <c r="N52" s="282">
        <f t="shared" si="12"/>
        <v>0</v>
      </c>
      <c r="O52" s="357"/>
      <c r="P52" s="358"/>
      <c r="Q52" s="358"/>
      <c r="R52" s="348"/>
      <c r="S52" s="283">
        <f t="shared" si="13"/>
        <v>0</v>
      </c>
    </row>
    <row r="53" spans="1:20" x14ac:dyDescent="0.2">
      <c r="A53" s="19"/>
      <c r="B53" s="406"/>
      <c r="C53" s="406"/>
      <c r="D53" s="406"/>
      <c r="E53" s="406"/>
      <c r="F53" s="406"/>
      <c r="G53" s="357"/>
      <c r="H53" s="407"/>
      <c r="I53" s="205" t="str">
        <f t="shared" si="11"/>
        <v>0</v>
      </c>
      <c r="J53" s="407"/>
      <c r="K53" s="366"/>
      <c r="L53" s="366"/>
      <c r="M53" s="366"/>
      <c r="N53" s="282">
        <f t="shared" si="12"/>
        <v>0</v>
      </c>
      <c r="O53" s="357"/>
      <c r="P53" s="358"/>
      <c r="Q53" s="358"/>
      <c r="R53" s="348"/>
      <c r="S53" s="283">
        <f t="shared" si="13"/>
        <v>0</v>
      </c>
    </row>
    <row r="54" spans="1:20" x14ac:dyDescent="0.2">
      <c r="A54" s="19"/>
      <c r="B54" s="406"/>
      <c r="C54" s="406"/>
      <c r="D54" s="406"/>
      <c r="E54" s="406"/>
      <c r="F54" s="406"/>
      <c r="G54" s="357"/>
      <c r="H54" s="407"/>
      <c r="I54" s="205" t="str">
        <f t="shared" si="11"/>
        <v>0</v>
      </c>
      <c r="J54" s="407"/>
      <c r="K54" s="366"/>
      <c r="L54" s="366"/>
      <c r="M54" s="366"/>
      <c r="N54" s="282">
        <f t="shared" si="12"/>
        <v>0</v>
      </c>
      <c r="O54" s="357"/>
      <c r="P54" s="358"/>
      <c r="Q54" s="358"/>
      <c r="R54" s="348"/>
      <c r="S54" s="283">
        <f t="shared" si="13"/>
        <v>0</v>
      </c>
    </row>
    <row r="55" spans="1:20" ht="8.1" customHeight="1" x14ac:dyDescent="0.2">
      <c r="A55" s="19"/>
      <c r="B55" s="25"/>
      <c r="C55" s="25"/>
      <c r="D55" s="25"/>
      <c r="E55" s="25"/>
      <c r="F55" s="25"/>
      <c r="G55" s="212"/>
      <c r="H55" s="25"/>
      <c r="I55" s="157"/>
      <c r="J55" s="25"/>
      <c r="K55" s="213"/>
      <c r="L55" s="213"/>
      <c r="M55" s="213"/>
      <c r="N55" s="135"/>
      <c r="O55" s="212"/>
      <c r="P55" s="141"/>
      <c r="Q55" s="141"/>
      <c r="R55" s="135"/>
      <c r="S55" s="138"/>
    </row>
    <row r="56" spans="1:20" ht="13.5" thickBot="1" x14ac:dyDescent="0.25">
      <c r="A56" s="15"/>
      <c r="B56" s="25"/>
      <c r="C56" s="22" t="str">
        <f>B46</f>
        <v>Physical Therapy</v>
      </c>
      <c r="K56" s="50"/>
      <c r="L56" s="50"/>
      <c r="M56" s="50"/>
      <c r="N56" s="305">
        <f t="shared" ref="N56:S56" si="14">N47-SUM(N49:N54)</f>
        <v>0</v>
      </c>
      <c r="O56" s="305">
        <f t="shared" si="14"/>
        <v>0</v>
      </c>
      <c r="P56" s="305">
        <f t="shared" si="14"/>
        <v>0</v>
      </c>
      <c r="Q56" s="305">
        <f t="shared" si="14"/>
        <v>0</v>
      </c>
      <c r="R56" s="305">
        <f t="shared" si="14"/>
        <v>0</v>
      </c>
      <c r="S56" s="306">
        <f t="shared" si="14"/>
        <v>0</v>
      </c>
      <c r="T56" s="256" t="s">
        <v>218</v>
      </c>
    </row>
    <row r="57" spans="1:20" ht="13.5" thickTop="1" x14ac:dyDescent="0.2">
      <c r="A57" s="15"/>
      <c r="B57" s="25"/>
      <c r="C57" s="22"/>
      <c r="K57" s="50"/>
      <c r="L57" s="50"/>
      <c r="M57" s="50"/>
      <c r="N57" s="184"/>
      <c r="O57" s="184"/>
      <c r="P57" s="184"/>
      <c r="Q57" s="184"/>
      <c r="R57" s="184"/>
      <c r="S57" s="369"/>
      <c r="T57" s="256"/>
    </row>
    <row r="58" spans="1:20" x14ac:dyDescent="0.2">
      <c r="A58" s="15"/>
      <c r="B58" s="610" t="s">
        <v>266</v>
      </c>
      <c r="C58" s="610"/>
      <c r="K58" s="181"/>
      <c r="L58" s="181"/>
      <c r="M58" s="181"/>
      <c r="N58" s="25"/>
      <c r="O58" s="25"/>
      <c r="P58" s="141"/>
      <c r="Q58" s="141"/>
      <c r="S58" s="438"/>
    </row>
    <row r="59" spans="1:20" ht="13.5" thickBot="1" x14ac:dyDescent="0.25">
      <c r="A59" s="19"/>
      <c r="B59" s="199" t="str">
        <f>B11</f>
        <v>Accrual Trial Balance</v>
      </c>
      <c r="C59" s="27"/>
      <c r="D59" s="27"/>
      <c r="E59" s="27"/>
      <c r="F59" s="26"/>
      <c r="G59" s="359">
        <v>0</v>
      </c>
      <c r="H59" s="52"/>
      <c r="I59" s="179"/>
      <c r="J59" s="52"/>
      <c r="K59" s="215"/>
      <c r="L59" s="215"/>
      <c r="M59" s="215"/>
      <c r="N59" s="301">
        <v>0</v>
      </c>
      <c r="O59" s="359">
        <v>0</v>
      </c>
      <c r="P59" s="359">
        <v>0</v>
      </c>
      <c r="Q59" s="359">
        <v>0</v>
      </c>
      <c r="R59" s="360">
        <v>0</v>
      </c>
      <c r="S59" s="304">
        <f>R59+Q59+P59+O59+N59</f>
        <v>0</v>
      </c>
    </row>
    <row r="60" spans="1:20" x14ac:dyDescent="0.2">
      <c r="A60" s="19"/>
      <c r="B60" s="286" t="s">
        <v>85</v>
      </c>
      <c r="C60" s="287"/>
      <c r="D60" s="287"/>
      <c r="E60" s="287"/>
      <c r="F60" s="287"/>
      <c r="G60" s="299"/>
      <c r="H60" s="298"/>
      <c r="I60" s="300"/>
      <c r="J60" s="298"/>
      <c r="K60" s="300"/>
      <c r="L60" s="300"/>
      <c r="M60" s="300"/>
      <c r="N60" s="182"/>
      <c r="O60" s="299"/>
      <c r="P60" s="296"/>
      <c r="Q60" s="296"/>
      <c r="R60" s="182"/>
      <c r="S60" s="297"/>
    </row>
    <row r="61" spans="1:20" x14ac:dyDescent="0.2">
      <c r="A61" s="19"/>
      <c r="B61" s="405"/>
      <c r="C61" s="406"/>
      <c r="D61" s="406"/>
      <c r="E61" s="406"/>
      <c r="F61" s="406"/>
      <c r="G61" s="361"/>
      <c r="H61" s="407"/>
      <c r="I61" s="284" t="str">
        <f t="shared" ref="I61:I66" si="15">IF(H61="yes",+G61,"0")</f>
        <v>0</v>
      </c>
      <c r="J61" s="407"/>
      <c r="K61" s="413"/>
      <c r="L61" s="413"/>
      <c r="M61" s="413"/>
      <c r="N61" s="285">
        <f t="shared" ref="N61:N66" si="16">M61+L61+K61+I61</f>
        <v>0</v>
      </c>
      <c r="O61" s="414"/>
      <c r="P61" s="412"/>
      <c r="Q61" s="412"/>
      <c r="R61" s="414"/>
      <c r="S61" s="283">
        <f t="shared" ref="S61:S66" si="17">N61+O61+P61+Q61+R61</f>
        <v>0</v>
      </c>
    </row>
    <row r="62" spans="1:20" x14ac:dyDescent="0.2">
      <c r="A62" s="19"/>
      <c r="B62" s="405"/>
      <c r="C62" s="406"/>
      <c r="D62" s="406"/>
      <c r="E62" s="406"/>
      <c r="F62" s="406"/>
      <c r="G62" s="361"/>
      <c r="H62" s="407"/>
      <c r="I62" s="284" t="str">
        <f t="shared" si="15"/>
        <v>0</v>
      </c>
      <c r="J62" s="407"/>
      <c r="K62" s="363"/>
      <c r="L62" s="363"/>
      <c r="M62" s="363"/>
      <c r="N62" s="285">
        <f t="shared" si="16"/>
        <v>0</v>
      </c>
      <c r="O62" s="361"/>
      <c r="P62" s="358"/>
      <c r="Q62" s="358"/>
      <c r="R62" s="362"/>
      <c r="S62" s="283">
        <f t="shared" si="17"/>
        <v>0</v>
      </c>
    </row>
    <row r="63" spans="1:20" x14ac:dyDescent="0.2">
      <c r="A63" s="19"/>
      <c r="B63" s="406"/>
      <c r="C63" s="406"/>
      <c r="D63" s="406"/>
      <c r="E63" s="406"/>
      <c r="F63" s="406"/>
      <c r="G63" s="361"/>
      <c r="H63" s="407"/>
      <c r="I63" s="284" t="str">
        <f t="shared" si="15"/>
        <v>0</v>
      </c>
      <c r="J63" s="407"/>
      <c r="K63" s="363"/>
      <c r="L63" s="363"/>
      <c r="M63" s="363"/>
      <c r="N63" s="285">
        <f t="shared" si="16"/>
        <v>0</v>
      </c>
      <c r="O63" s="361"/>
      <c r="P63" s="358"/>
      <c r="Q63" s="358"/>
      <c r="R63" s="362"/>
      <c r="S63" s="283">
        <f t="shared" si="17"/>
        <v>0</v>
      </c>
    </row>
    <row r="64" spans="1:20" x14ac:dyDescent="0.2">
      <c r="A64" s="19"/>
      <c r="B64" s="406"/>
      <c r="C64" s="406"/>
      <c r="D64" s="406"/>
      <c r="E64" s="406"/>
      <c r="F64" s="406"/>
      <c r="G64" s="361"/>
      <c r="H64" s="407"/>
      <c r="I64" s="284" t="str">
        <f t="shared" si="15"/>
        <v>0</v>
      </c>
      <c r="J64" s="407"/>
      <c r="K64" s="363"/>
      <c r="L64" s="363"/>
      <c r="M64" s="363"/>
      <c r="N64" s="285">
        <f t="shared" si="16"/>
        <v>0</v>
      </c>
      <c r="O64" s="361"/>
      <c r="P64" s="358"/>
      <c r="Q64" s="358"/>
      <c r="R64" s="362"/>
      <c r="S64" s="283">
        <f t="shared" si="17"/>
        <v>0</v>
      </c>
    </row>
    <row r="65" spans="1:20" x14ac:dyDescent="0.2">
      <c r="A65" s="19"/>
      <c r="B65" s="406"/>
      <c r="C65" s="406"/>
      <c r="D65" s="406"/>
      <c r="E65" s="406"/>
      <c r="F65" s="406"/>
      <c r="G65" s="361"/>
      <c r="H65" s="407"/>
      <c r="I65" s="284" t="str">
        <f t="shared" si="15"/>
        <v>0</v>
      </c>
      <c r="J65" s="407"/>
      <c r="K65" s="363"/>
      <c r="L65" s="363"/>
      <c r="M65" s="363"/>
      <c r="N65" s="285">
        <f t="shared" si="16"/>
        <v>0</v>
      </c>
      <c r="O65" s="361"/>
      <c r="P65" s="358"/>
      <c r="Q65" s="358"/>
      <c r="R65" s="362"/>
      <c r="S65" s="283">
        <f t="shared" si="17"/>
        <v>0</v>
      </c>
    </row>
    <row r="66" spans="1:20" x14ac:dyDescent="0.2">
      <c r="A66" s="19"/>
      <c r="B66" s="406"/>
      <c r="C66" s="406"/>
      <c r="D66" s="406"/>
      <c r="E66" s="406"/>
      <c r="F66" s="406"/>
      <c r="G66" s="363"/>
      <c r="H66" s="407"/>
      <c r="I66" s="284" t="str">
        <f t="shared" si="15"/>
        <v>0</v>
      </c>
      <c r="J66" s="407"/>
      <c r="K66" s="363"/>
      <c r="L66" s="363"/>
      <c r="M66" s="363"/>
      <c r="N66" s="285">
        <f t="shared" si="16"/>
        <v>0</v>
      </c>
      <c r="O66" s="363"/>
      <c r="P66" s="363"/>
      <c r="Q66" s="363"/>
      <c r="R66" s="362"/>
      <c r="S66" s="283">
        <f t="shared" si="17"/>
        <v>0</v>
      </c>
    </row>
    <row r="67" spans="1:20" ht="8.1" customHeight="1" x14ac:dyDescent="0.2">
      <c r="A67" s="19"/>
      <c r="B67" s="25"/>
      <c r="C67" s="27"/>
      <c r="D67" s="27"/>
      <c r="E67" s="27"/>
      <c r="F67" s="26"/>
      <c r="G67" s="214"/>
      <c r="H67" s="52"/>
      <c r="I67" s="179"/>
      <c r="J67" s="52"/>
      <c r="K67" s="215"/>
      <c r="L67" s="215"/>
      <c r="M67" s="215"/>
      <c r="N67" s="180"/>
      <c r="O67" s="214"/>
      <c r="P67" s="141"/>
      <c r="Q67" s="141"/>
      <c r="R67" s="180"/>
      <c r="S67" s="138"/>
    </row>
    <row r="68" spans="1:20" ht="13.5" thickBot="1" x14ac:dyDescent="0.25">
      <c r="A68" s="19"/>
      <c r="B68" s="25"/>
      <c r="C68" s="21" t="str">
        <f>B58</f>
        <v>Psychological/Counseling Services</v>
      </c>
      <c r="D68" s="25"/>
      <c r="E68" s="25"/>
      <c r="F68" s="25"/>
      <c r="G68" s="141"/>
      <c r="H68" s="25"/>
      <c r="I68" s="25"/>
      <c r="J68" s="25"/>
      <c r="K68" s="183"/>
      <c r="L68" s="183"/>
      <c r="M68" s="183"/>
      <c r="N68" s="305">
        <f t="shared" ref="N68:S68" si="18">N59-SUM(N61:N66)</f>
        <v>0</v>
      </c>
      <c r="O68" s="305">
        <f t="shared" si="18"/>
        <v>0</v>
      </c>
      <c r="P68" s="305">
        <f t="shared" si="18"/>
        <v>0</v>
      </c>
      <c r="Q68" s="305">
        <f t="shared" si="18"/>
        <v>0</v>
      </c>
      <c r="R68" s="305">
        <f t="shared" si="18"/>
        <v>0</v>
      </c>
      <c r="S68" s="306">
        <f t="shared" si="18"/>
        <v>0</v>
      </c>
      <c r="T68" s="257" t="s">
        <v>219</v>
      </c>
    </row>
    <row r="69" spans="1:20" ht="13.5" thickTop="1" x14ac:dyDescent="0.2">
      <c r="A69" s="15"/>
      <c r="Q69" s="31"/>
      <c r="S69" s="123"/>
    </row>
    <row r="70" spans="1:20" ht="15.75" x14ac:dyDescent="0.25">
      <c r="B70" s="168" t="s">
        <v>326</v>
      </c>
      <c r="M70" s="115" t="s">
        <v>87</v>
      </c>
      <c r="N70" s="168"/>
      <c r="Q70" s="31"/>
      <c r="S70" s="104"/>
      <c r="T70" s="115" t="s">
        <v>103</v>
      </c>
    </row>
    <row r="71" spans="1:20" x14ac:dyDescent="0.2">
      <c r="Q71" s="31"/>
    </row>
    <row r="72" spans="1:20" x14ac:dyDescent="0.2">
      <c r="Q72" s="31"/>
    </row>
    <row r="73" spans="1:20" x14ac:dyDescent="0.2">
      <c r="Q73" s="31"/>
    </row>
    <row r="74" spans="1:20" x14ac:dyDescent="0.2">
      <c r="Q74" s="31"/>
    </row>
    <row r="75" spans="1:20" x14ac:dyDescent="0.2">
      <c r="Q75" s="31"/>
    </row>
    <row r="76" spans="1:20" x14ac:dyDescent="0.2">
      <c r="Q76" s="31"/>
    </row>
    <row r="77" spans="1:20" x14ac:dyDescent="0.2">
      <c r="Q77" s="31"/>
    </row>
    <row r="78" spans="1:20" x14ac:dyDescent="0.2">
      <c r="Q78" s="31"/>
    </row>
    <row r="79" spans="1:20" x14ac:dyDescent="0.2">
      <c r="Q79" s="31"/>
    </row>
    <row r="80" spans="1: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row r="94" spans="17:17" x14ac:dyDescent="0.2">
      <c r="Q94" s="31"/>
    </row>
    <row r="95" spans="17:17" x14ac:dyDescent="0.2">
      <c r="Q95" s="31"/>
    </row>
    <row r="96" spans="17:17" x14ac:dyDescent="0.2">
      <c r="Q96" s="31"/>
    </row>
    <row r="97" spans="17:17" x14ac:dyDescent="0.2">
      <c r="Q97" s="31"/>
    </row>
    <row r="98" spans="17:17" x14ac:dyDescent="0.2">
      <c r="Q98" s="31"/>
    </row>
    <row r="99" spans="17:17" x14ac:dyDescent="0.2">
      <c r="Q99" s="31"/>
    </row>
    <row r="100" spans="17:17" x14ac:dyDescent="0.2">
      <c r="Q100" s="31"/>
    </row>
    <row r="101" spans="17:17" x14ac:dyDescent="0.2">
      <c r="Q101" s="31"/>
    </row>
  </sheetData>
  <sheetProtection algorithmName="SHA-512" hashValue="liyIpokArqexwjosxMrbPPbBLp70eBNoLqgtEGh8jFg4vl6oC1JdaphYS9vJ9gLqI7Kx2yNaP7Iit/+84ZKj8Q==" saltValue="iC/jCRrWYu/85aGL7mQp6g==" spinCount="100000" sheet="1" objects="1" scenarios="1" selectLockedCells="1"/>
  <customSheetViews>
    <customSheetView guid="{9D87EA3D-9227-4A32-8926-FF7BE3A36AF7}" showPageBreaks="1" showGridLines="0" printArea="1" hiddenRows="1" showRuler="0">
      <selection activeCell="O10" sqref="O10"/>
      <colBreaks count="1" manualBreakCount="1">
        <brk id="13" max="66" man="1"/>
      </colBreaks>
      <pageMargins left="0.25" right="0.25" top="0" bottom="0" header="0.5" footer="0.25"/>
      <printOptions headings="1"/>
      <pageSetup scale="63" fitToWidth="2" pageOrder="overThenDown" orientation="landscape" r:id="rId1"/>
      <headerFooter alignWithMargins="0">
        <oddFooter xml:space="preserve">&amp;R&amp;"Arial,Bold"
</oddFooter>
      </headerFooter>
    </customSheetView>
  </customSheetViews>
  <mergeCells count="19">
    <mergeCell ref="B58:C58"/>
    <mergeCell ref="B46:C46"/>
    <mergeCell ref="B34:C34"/>
    <mergeCell ref="B22:C22"/>
    <mergeCell ref="L3:M3"/>
    <mergeCell ref="L1:M1"/>
    <mergeCell ref="S1:T1"/>
    <mergeCell ref="B10:C10"/>
    <mergeCell ref="G2:H2"/>
    <mergeCell ref="B7:G7"/>
    <mergeCell ref="G3:H3"/>
    <mergeCell ref="G4:H4"/>
    <mergeCell ref="H7:M7"/>
    <mergeCell ref="U7:W7"/>
    <mergeCell ref="O2:P2"/>
    <mergeCell ref="O3:P3"/>
    <mergeCell ref="O4:P4"/>
    <mergeCell ref="S3:T3"/>
    <mergeCell ref="N7:S7"/>
  </mergeCells>
  <phoneticPr fontId="3" type="noConversion"/>
  <pageMargins left="0.75" right="0.25" top="0" bottom="0" header="0.5" footer="0.25"/>
  <pageSetup scale="61" firstPageNumber="9" fitToWidth="2" pageOrder="overThenDown" orientation="landscape" useFirstPageNumber="1" r:id="rId2"/>
  <headerFooter alignWithMargins="0">
    <oddFooter xml:space="preserve">&amp;R&amp;"Arial,Bold"
</oddFooter>
  </headerFooter>
  <colBreaks count="1" manualBreakCount="1">
    <brk id="13"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95"/>
  <sheetViews>
    <sheetView showGridLines="0" topLeftCell="H1" zoomScale="80" zoomScaleNormal="80" workbookViewId="0">
      <pane ySplit="8" topLeftCell="A9" activePane="bottomLeft" state="frozen"/>
      <selection pane="bottomLeft" activeCell="L18" sqref="L18"/>
    </sheetView>
  </sheetViews>
  <sheetFormatPr defaultRowHeight="12.75" x14ac:dyDescent="0.2"/>
  <cols>
    <col min="1" max="1" width="5" customWidth="1"/>
    <col min="2" max="2" width="14.85546875" customWidth="1"/>
    <col min="3" max="3" width="21.28515625" customWidth="1"/>
    <col min="4" max="4" width="10.42578125" customWidth="1"/>
    <col min="5" max="5" width="22.85546875" customWidth="1"/>
    <col min="7" max="7" width="12.7109375" customWidth="1"/>
    <col min="8" max="9" width="13.28515625" customWidth="1"/>
    <col min="10" max="11" width="16.140625" customWidth="1"/>
    <col min="12" max="13" width="12" customWidth="1"/>
    <col min="14" max="15" width="14.28515625" customWidth="1"/>
    <col min="16" max="16" width="16" customWidth="1"/>
    <col min="17" max="17" width="12.28515625" customWidth="1"/>
    <col min="18" max="18" width="13.5703125" customWidth="1"/>
    <col min="19" max="19" width="12.5703125" customWidth="1"/>
    <col min="20" max="20" width="29.28515625" bestFit="1" customWidth="1"/>
    <col min="21" max="21" width="1.7109375" customWidth="1"/>
  </cols>
  <sheetData>
    <row r="1" spans="1:103" ht="15.75" x14ac:dyDescent="0.25">
      <c r="A1" s="76"/>
      <c r="B1" s="76" t="str">
        <f>'2 Provider Data'!B1</f>
        <v>North Carolina Division of Medical Assistance</v>
      </c>
      <c r="L1" s="104"/>
      <c r="M1" s="115"/>
      <c r="N1" s="104" t="s">
        <v>132</v>
      </c>
      <c r="P1" s="104"/>
      <c r="S1" s="603" t="s">
        <v>133</v>
      </c>
      <c r="T1" s="603"/>
      <c r="U1" s="38"/>
    </row>
    <row r="2" spans="1:103" ht="15.75" x14ac:dyDescent="0.25">
      <c r="A2" s="76"/>
      <c r="B2" s="76" t="str">
        <f>'2 Provider Data'!B2</f>
        <v>CMS School Based Services Cost Report</v>
      </c>
      <c r="G2" s="609"/>
      <c r="H2" s="609"/>
      <c r="I2" s="115"/>
      <c r="J2" s="104"/>
      <c r="K2" s="120" t="str">
        <f>'2 Provider Data'!D3</f>
        <v>Provider Name:</v>
      </c>
      <c r="L2" s="106"/>
      <c r="M2" s="106"/>
      <c r="N2" s="104" t="str">
        <f>'2 Provider Data'!G3</f>
        <v>Any Government Provider</v>
      </c>
      <c r="O2" s="104"/>
      <c r="Q2" s="106" t="str">
        <f>'2 Provider Data'!D3</f>
        <v>Provider Name:</v>
      </c>
      <c r="R2" s="106"/>
      <c r="S2" s="106"/>
      <c r="T2" s="104" t="str">
        <f>'2 Provider Data'!G3</f>
        <v>Any Government Provider</v>
      </c>
      <c r="U2" s="38"/>
      <c r="V2" s="38"/>
      <c r="W2" s="38"/>
    </row>
    <row r="3" spans="1:103" ht="18" x14ac:dyDescent="0.25">
      <c r="A3" s="83"/>
      <c r="B3" s="76" t="s">
        <v>149</v>
      </c>
      <c r="G3" s="603"/>
      <c r="H3" s="603"/>
      <c r="I3" s="104"/>
      <c r="K3" s="120" t="str">
        <f>'2 Provider Data'!D4</f>
        <v>NPI</v>
      </c>
      <c r="L3" s="104"/>
      <c r="M3" s="104"/>
      <c r="N3" s="104">
        <f>'2 Provider Data'!G4</f>
        <v>123456789</v>
      </c>
      <c r="O3" s="603"/>
      <c r="P3" s="603"/>
      <c r="Q3" s="106" t="str">
        <f>'2 Provider Data'!D4</f>
        <v>NPI</v>
      </c>
      <c r="S3" s="603">
        <f>'2 Provider Data'!G4</f>
        <v>123456789</v>
      </c>
      <c r="T3" s="603"/>
      <c r="U3" s="106"/>
    </row>
    <row r="4" spans="1:103" ht="15" customHeight="1" x14ac:dyDescent="0.25">
      <c r="B4" s="6"/>
      <c r="G4" s="604"/>
      <c r="H4" s="605"/>
      <c r="I4" s="106"/>
      <c r="K4" s="120" t="str">
        <f>'2 Provider Data'!D5</f>
        <v>Provider Number:</v>
      </c>
      <c r="L4" s="105"/>
      <c r="M4" s="105"/>
      <c r="N4" s="104">
        <f>'2 Provider Data'!G5</f>
        <v>12345678</v>
      </c>
      <c r="O4" s="604"/>
      <c r="P4" s="605"/>
      <c r="Q4" s="106" t="str">
        <f>'2 Provider Data'!D5</f>
        <v>Provider Number:</v>
      </c>
      <c r="S4" s="105"/>
      <c r="T4" s="572">
        <f>'2 Provider Data'!G5</f>
        <v>12345678</v>
      </c>
      <c r="U4" s="105"/>
    </row>
    <row r="5" spans="1:103" ht="15.75" x14ac:dyDescent="0.25">
      <c r="A5" s="76"/>
      <c r="K5" s="120" t="str">
        <f>'2 Provider Data'!D6</f>
        <v>Reporting Period End:</v>
      </c>
      <c r="N5" s="169">
        <f>'2 Provider Data'!G6</f>
        <v>42185</v>
      </c>
      <c r="O5" s="145"/>
      <c r="P5" s="125"/>
      <c r="Q5" s="106" t="str">
        <f>'2 Provider Data'!D6</f>
        <v>Reporting Period End:</v>
      </c>
      <c r="S5" s="590">
        <f>'2 Provider Data'!G6</f>
        <v>42185</v>
      </c>
      <c r="T5" s="590"/>
    </row>
    <row r="6" spans="1:103" ht="15.75" x14ac:dyDescent="0.25">
      <c r="A6" s="84" t="s">
        <v>22</v>
      </c>
      <c r="O6" s="125"/>
      <c r="P6" s="125"/>
      <c r="Q6" s="125"/>
    </row>
    <row r="7" spans="1:103" ht="17.25" customHeight="1" x14ac:dyDescent="0.2">
      <c r="A7" s="88"/>
      <c r="B7" s="611" t="s">
        <v>71</v>
      </c>
      <c r="C7" s="612"/>
      <c r="D7" s="612"/>
      <c r="E7" s="612"/>
      <c r="F7" s="612"/>
      <c r="G7" s="612"/>
      <c r="H7" s="606" t="s">
        <v>45</v>
      </c>
      <c r="I7" s="607"/>
      <c r="J7" s="607"/>
      <c r="K7" s="607"/>
      <c r="L7" s="607"/>
      <c r="M7" s="607"/>
      <c r="N7" s="615"/>
      <c r="O7" s="606" t="s">
        <v>80</v>
      </c>
      <c r="P7" s="607"/>
      <c r="Q7" s="607"/>
      <c r="R7" s="607"/>
      <c r="S7" s="608"/>
      <c r="T7" s="33"/>
      <c r="U7" s="602"/>
      <c r="V7" s="602"/>
      <c r="W7" s="602"/>
      <c r="X7" s="602"/>
      <c r="Y7" s="602"/>
      <c r="Z7" s="33"/>
      <c r="AA7" s="14"/>
      <c r="AB7" s="14"/>
      <c r="AC7" s="14"/>
      <c r="AD7" s="14"/>
      <c r="AE7" s="14"/>
      <c r="AF7" s="14"/>
      <c r="AG7" s="14"/>
      <c r="AH7" s="14"/>
      <c r="AI7" s="14"/>
      <c r="AJ7" s="14"/>
      <c r="AK7" s="14"/>
      <c r="AL7" s="14"/>
      <c r="AM7" s="14"/>
      <c r="AN7" s="14"/>
      <c r="AO7" s="14"/>
      <c r="AP7" s="14"/>
      <c r="AQ7" s="14"/>
      <c r="AR7" s="14"/>
      <c r="AS7" s="14"/>
      <c r="AT7" s="14"/>
      <c r="AU7" s="14"/>
      <c r="AV7" s="14"/>
      <c r="AW7" s="14"/>
      <c r="AX7" s="14"/>
    </row>
    <row r="8" spans="1:103" ht="57" customHeight="1" x14ac:dyDescent="0.2">
      <c r="A8" s="88"/>
      <c r="B8" s="18" t="s">
        <v>205</v>
      </c>
      <c r="C8" s="17" t="s">
        <v>36</v>
      </c>
      <c r="D8" s="17" t="s">
        <v>37</v>
      </c>
      <c r="E8" s="17" t="s">
        <v>40</v>
      </c>
      <c r="F8" s="18" t="s">
        <v>206</v>
      </c>
      <c r="G8" s="18" t="s">
        <v>42</v>
      </c>
      <c r="H8" s="204" t="s">
        <v>213</v>
      </c>
      <c r="I8" s="204" t="s">
        <v>55</v>
      </c>
      <c r="J8" s="204" t="s">
        <v>212</v>
      </c>
      <c r="K8" s="204" t="s">
        <v>54</v>
      </c>
      <c r="L8" s="204" t="s">
        <v>153</v>
      </c>
      <c r="M8" s="204" t="s">
        <v>66</v>
      </c>
      <c r="N8" s="204" t="s">
        <v>104</v>
      </c>
      <c r="O8" s="203" t="s">
        <v>46</v>
      </c>
      <c r="P8" s="204" t="s">
        <v>67</v>
      </c>
      <c r="Q8" s="204" t="s">
        <v>78</v>
      </c>
      <c r="R8" s="203" t="s">
        <v>157</v>
      </c>
      <c r="S8" s="203" t="s">
        <v>207</v>
      </c>
      <c r="T8" s="32"/>
      <c r="U8" s="32"/>
      <c r="V8" s="32"/>
      <c r="W8" s="32"/>
      <c r="X8" s="32"/>
      <c r="Y8" s="32"/>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row>
    <row r="9" spans="1:103" ht="8.1" customHeight="1" x14ac:dyDescent="0.2"/>
    <row r="10" spans="1:103" x14ac:dyDescent="0.2">
      <c r="A10" s="19"/>
      <c r="B10" s="610" t="s">
        <v>233</v>
      </c>
      <c r="C10" s="610"/>
      <c r="D10" s="25"/>
      <c r="E10" s="25"/>
      <c r="F10" s="25"/>
      <c r="G10" s="25"/>
      <c r="H10" s="25"/>
      <c r="I10" s="25"/>
      <c r="J10" s="25"/>
      <c r="K10" s="183"/>
      <c r="L10" s="183"/>
      <c r="M10" s="183"/>
      <c r="N10" s="25"/>
      <c r="O10" s="25"/>
      <c r="P10" s="141"/>
      <c r="Q10" s="141"/>
      <c r="S10" s="440"/>
      <c r="W10" s="568"/>
    </row>
    <row r="11" spans="1:103" ht="13.5" thickBot="1" x14ac:dyDescent="0.25">
      <c r="A11" s="19"/>
      <c r="B11" s="199" t="s">
        <v>115</v>
      </c>
      <c r="C11" s="27"/>
      <c r="D11" s="27"/>
      <c r="E11" s="27"/>
      <c r="F11" s="26"/>
      <c r="G11" s="359">
        <v>0</v>
      </c>
      <c r="H11" s="52"/>
      <c r="I11" s="179"/>
      <c r="J11" s="52"/>
      <c r="K11" s="215"/>
      <c r="L11" s="215"/>
      <c r="M11" s="215"/>
      <c r="N11" s="419">
        <f>G11</f>
        <v>0</v>
      </c>
      <c r="O11" s="359">
        <v>0</v>
      </c>
      <c r="P11" s="359">
        <v>0</v>
      </c>
      <c r="Q11" s="359">
        <v>0</v>
      </c>
      <c r="R11" s="360">
        <v>0</v>
      </c>
      <c r="S11" s="409">
        <f>N11+O11+P11+Q11+R11</f>
        <v>0</v>
      </c>
    </row>
    <row r="12" spans="1:103" x14ac:dyDescent="0.2">
      <c r="A12" s="19"/>
      <c r="B12" s="286" t="s">
        <v>85</v>
      </c>
      <c r="C12" s="287"/>
      <c r="D12" s="287"/>
      <c r="E12" s="287"/>
      <c r="F12" s="287"/>
      <c r="G12" s="299"/>
      <c r="H12" s="298"/>
      <c r="I12" s="300"/>
      <c r="J12" s="298"/>
      <c r="K12" s="300"/>
      <c r="L12" s="300"/>
      <c r="M12" s="300"/>
      <c r="N12" s="442"/>
      <c r="O12" s="299"/>
      <c r="P12" s="296"/>
      <c r="Q12" s="296"/>
      <c r="R12" s="182"/>
      <c r="S12" s="302"/>
    </row>
    <row r="13" spans="1:103" x14ac:dyDescent="0.2">
      <c r="A13" s="19"/>
      <c r="B13" s="405"/>
      <c r="C13" s="406"/>
      <c r="D13" s="406"/>
      <c r="E13" s="406"/>
      <c r="F13" s="406"/>
      <c r="G13" s="414"/>
      <c r="H13" s="367"/>
      <c r="I13" s="418"/>
      <c r="J13" s="367"/>
      <c r="K13" s="413">
        <v>0</v>
      </c>
      <c r="L13" s="413">
        <v>0</v>
      </c>
      <c r="M13" s="413">
        <v>0</v>
      </c>
      <c r="N13" s="420">
        <f>M13+L13+K13+I13</f>
        <v>0</v>
      </c>
      <c r="O13" s="414"/>
      <c r="P13" s="412"/>
      <c r="Q13" s="412"/>
      <c r="R13" s="414">
        <v>0</v>
      </c>
      <c r="S13" s="422">
        <f>N13+O13+P13+Q13+R13</f>
        <v>0</v>
      </c>
    </row>
    <row r="14" spans="1:103" x14ac:dyDescent="0.2">
      <c r="A14" s="19"/>
      <c r="B14" s="406"/>
      <c r="C14" s="406"/>
      <c r="D14" s="406"/>
      <c r="E14" s="406"/>
      <c r="F14" s="406"/>
      <c r="G14" s="361">
        <v>0</v>
      </c>
      <c r="H14" s="367"/>
      <c r="I14" s="284" t="str">
        <f>IF(H14="yes",+G14,"0")</f>
        <v>0</v>
      </c>
      <c r="J14" s="367"/>
      <c r="K14" s="363">
        <v>0</v>
      </c>
      <c r="L14" s="363">
        <v>0</v>
      </c>
      <c r="M14" s="363">
        <v>0</v>
      </c>
      <c r="N14" s="285">
        <f>M14+L14+K14+I14</f>
        <v>0</v>
      </c>
      <c r="O14" s="361">
        <v>0</v>
      </c>
      <c r="P14" s="415">
        <v>0</v>
      </c>
      <c r="Q14" s="415">
        <v>0</v>
      </c>
      <c r="R14" s="361">
        <v>0</v>
      </c>
      <c r="S14" s="417">
        <f>N14+O14+P14+Q14+R14</f>
        <v>0</v>
      </c>
    </row>
    <row r="15" spans="1:103" x14ac:dyDescent="0.2">
      <c r="A15" s="19"/>
      <c r="B15" s="406"/>
      <c r="C15" s="406"/>
      <c r="D15" s="406"/>
      <c r="E15" s="406"/>
      <c r="F15" s="406"/>
      <c r="G15" s="361">
        <v>0</v>
      </c>
      <c r="H15" s="367"/>
      <c r="I15" s="284" t="str">
        <f>IF(H15="yes",+G15,"0")</f>
        <v>0</v>
      </c>
      <c r="J15" s="367"/>
      <c r="K15" s="363">
        <v>0</v>
      </c>
      <c r="L15" s="363">
        <v>0</v>
      </c>
      <c r="M15" s="363">
        <v>0</v>
      </c>
      <c r="N15" s="285">
        <f>M15+L15+K15+I15</f>
        <v>0</v>
      </c>
      <c r="O15" s="361">
        <v>0</v>
      </c>
      <c r="P15" s="415">
        <v>0</v>
      </c>
      <c r="Q15" s="415">
        <v>0</v>
      </c>
      <c r="R15" s="361">
        <v>0</v>
      </c>
      <c r="S15" s="417">
        <f>N15+O15+P15+Q15+R15</f>
        <v>0</v>
      </c>
    </row>
    <row r="16" spans="1:103" x14ac:dyDescent="0.2">
      <c r="A16" s="19"/>
      <c r="B16" s="406"/>
      <c r="C16" s="406"/>
      <c r="D16" s="406"/>
      <c r="E16" s="406"/>
      <c r="F16" s="406"/>
      <c r="G16" s="361">
        <v>0</v>
      </c>
      <c r="H16" s="367"/>
      <c r="I16" s="284" t="str">
        <f t="shared" ref="I16:I24" si="0">IF(H16="yes",+G16,"0")</f>
        <v>0</v>
      </c>
      <c r="J16" s="367"/>
      <c r="K16" s="363">
        <v>0</v>
      </c>
      <c r="L16" s="363">
        <v>0</v>
      </c>
      <c r="M16" s="363">
        <v>0</v>
      </c>
      <c r="N16" s="285">
        <f t="shared" ref="N16:N24" si="1">M16+L16+K16+I16</f>
        <v>0</v>
      </c>
      <c r="O16" s="361">
        <v>0</v>
      </c>
      <c r="P16" s="415">
        <v>0</v>
      </c>
      <c r="Q16" s="415">
        <v>0</v>
      </c>
      <c r="R16" s="361">
        <v>0</v>
      </c>
      <c r="S16" s="417">
        <f t="shared" ref="S16:S24" si="2">N16+O16+P16+Q16+R16</f>
        <v>0</v>
      </c>
    </row>
    <row r="17" spans="1:20" x14ac:dyDescent="0.2">
      <c r="A17" s="19"/>
      <c r="B17" s="406"/>
      <c r="C17" s="406"/>
      <c r="D17" s="406"/>
      <c r="E17" s="406"/>
      <c r="F17" s="406"/>
      <c r="G17" s="361">
        <v>0</v>
      </c>
      <c r="H17" s="367"/>
      <c r="I17" s="284" t="str">
        <f t="shared" si="0"/>
        <v>0</v>
      </c>
      <c r="J17" s="367"/>
      <c r="K17" s="363">
        <v>0</v>
      </c>
      <c r="L17" s="363">
        <v>0</v>
      </c>
      <c r="M17" s="363">
        <v>0</v>
      </c>
      <c r="N17" s="285">
        <f t="shared" si="1"/>
        <v>0</v>
      </c>
      <c r="O17" s="361">
        <v>0</v>
      </c>
      <c r="P17" s="415">
        <v>0</v>
      </c>
      <c r="Q17" s="415">
        <v>0</v>
      </c>
      <c r="R17" s="361">
        <v>0</v>
      </c>
      <c r="S17" s="417">
        <f t="shared" si="2"/>
        <v>0</v>
      </c>
    </row>
    <row r="18" spans="1:20" x14ac:dyDescent="0.2">
      <c r="A18" s="19"/>
      <c r="B18" s="406"/>
      <c r="C18" s="406"/>
      <c r="D18" s="406"/>
      <c r="E18" s="406"/>
      <c r="F18" s="406"/>
      <c r="G18" s="361">
        <v>0</v>
      </c>
      <c r="H18" s="367"/>
      <c r="I18" s="284" t="str">
        <f t="shared" si="0"/>
        <v>0</v>
      </c>
      <c r="J18" s="367"/>
      <c r="K18" s="363">
        <v>0</v>
      </c>
      <c r="L18" s="363">
        <v>0</v>
      </c>
      <c r="M18" s="363">
        <v>0</v>
      </c>
      <c r="N18" s="285">
        <f t="shared" si="1"/>
        <v>0</v>
      </c>
      <c r="O18" s="361">
        <v>0</v>
      </c>
      <c r="P18" s="415">
        <v>0</v>
      </c>
      <c r="Q18" s="415">
        <v>0</v>
      </c>
      <c r="R18" s="361">
        <v>0</v>
      </c>
      <c r="S18" s="417">
        <f t="shared" si="2"/>
        <v>0</v>
      </c>
    </row>
    <row r="19" spans="1:20" x14ac:dyDescent="0.2">
      <c r="A19" s="19"/>
      <c r="B19" s="406"/>
      <c r="C19" s="406"/>
      <c r="D19" s="406"/>
      <c r="E19" s="406"/>
      <c r="F19" s="406"/>
      <c r="G19" s="361">
        <v>0</v>
      </c>
      <c r="H19" s="367"/>
      <c r="I19" s="284" t="str">
        <f t="shared" si="0"/>
        <v>0</v>
      </c>
      <c r="J19" s="367"/>
      <c r="K19" s="363">
        <v>0</v>
      </c>
      <c r="L19" s="363">
        <v>0</v>
      </c>
      <c r="M19" s="363">
        <v>0</v>
      </c>
      <c r="N19" s="285">
        <f t="shared" si="1"/>
        <v>0</v>
      </c>
      <c r="O19" s="361">
        <v>0</v>
      </c>
      <c r="P19" s="415">
        <v>0</v>
      </c>
      <c r="Q19" s="415">
        <v>0</v>
      </c>
      <c r="R19" s="361">
        <v>0</v>
      </c>
      <c r="S19" s="417">
        <f t="shared" si="2"/>
        <v>0</v>
      </c>
    </row>
    <row r="20" spans="1:20" x14ac:dyDescent="0.2">
      <c r="A20" s="19"/>
      <c r="B20" s="406"/>
      <c r="C20" s="406"/>
      <c r="D20" s="406"/>
      <c r="E20" s="406"/>
      <c r="F20" s="406"/>
      <c r="G20" s="361">
        <v>0</v>
      </c>
      <c r="H20" s="367"/>
      <c r="I20" s="284" t="str">
        <f t="shared" si="0"/>
        <v>0</v>
      </c>
      <c r="J20" s="367"/>
      <c r="K20" s="363">
        <v>0</v>
      </c>
      <c r="L20" s="363">
        <v>0</v>
      </c>
      <c r="M20" s="363">
        <v>0</v>
      </c>
      <c r="N20" s="285">
        <f t="shared" si="1"/>
        <v>0</v>
      </c>
      <c r="O20" s="361">
        <v>0</v>
      </c>
      <c r="P20" s="415">
        <v>0</v>
      </c>
      <c r="Q20" s="415">
        <v>0</v>
      </c>
      <c r="R20" s="361">
        <v>0</v>
      </c>
      <c r="S20" s="417">
        <f t="shared" si="2"/>
        <v>0</v>
      </c>
    </row>
    <row r="21" spans="1:20" x14ac:dyDescent="0.2">
      <c r="A21" s="19"/>
      <c r="B21" s="406"/>
      <c r="C21" s="406"/>
      <c r="D21" s="406"/>
      <c r="E21" s="406"/>
      <c r="F21" s="406"/>
      <c r="G21" s="361">
        <v>0</v>
      </c>
      <c r="H21" s="367"/>
      <c r="I21" s="284" t="str">
        <f t="shared" si="0"/>
        <v>0</v>
      </c>
      <c r="J21" s="367"/>
      <c r="K21" s="363">
        <v>0</v>
      </c>
      <c r="L21" s="363">
        <v>0</v>
      </c>
      <c r="M21" s="363">
        <v>0</v>
      </c>
      <c r="N21" s="285">
        <f t="shared" si="1"/>
        <v>0</v>
      </c>
      <c r="O21" s="361">
        <v>0</v>
      </c>
      <c r="P21" s="415">
        <v>0</v>
      </c>
      <c r="Q21" s="415">
        <v>0</v>
      </c>
      <c r="R21" s="361">
        <v>0</v>
      </c>
      <c r="S21" s="417">
        <f t="shared" si="2"/>
        <v>0</v>
      </c>
    </row>
    <row r="22" spans="1:20" x14ac:dyDescent="0.2">
      <c r="A22" s="19"/>
      <c r="B22" s="406"/>
      <c r="C22" s="406"/>
      <c r="D22" s="406"/>
      <c r="E22" s="406"/>
      <c r="F22" s="406"/>
      <c r="G22" s="361">
        <v>0</v>
      </c>
      <c r="H22" s="367"/>
      <c r="I22" s="284" t="str">
        <f t="shared" si="0"/>
        <v>0</v>
      </c>
      <c r="J22" s="367"/>
      <c r="K22" s="363">
        <v>0</v>
      </c>
      <c r="L22" s="363">
        <v>0</v>
      </c>
      <c r="M22" s="363">
        <v>0</v>
      </c>
      <c r="N22" s="285">
        <f t="shared" si="1"/>
        <v>0</v>
      </c>
      <c r="O22" s="361">
        <v>0</v>
      </c>
      <c r="P22" s="415">
        <v>0</v>
      </c>
      <c r="Q22" s="415">
        <v>0</v>
      </c>
      <c r="R22" s="361">
        <v>0</v>
      </c>
      <c r="S22" s="417">
        <f t="shared" si="2"/>
        <v>0</v>
      </c>
    </row>
    <row r="23" spans="1:20" x14ac:dyDescent="0.2">
      <c r="A23" s="19"/>
      <c r="B23" s="406"/>
      <c r="C23" s="406"/>
      <c r="D23" s="406"/>
      <c r="E23" s="406"/>
      <c r="F23" s="406"/>
      <c r="G23" s="361">
        <v>0</v>
      </c>
      <c r="H23" s="367"/>
      <c r="I23" s="284" t="str">
        <f t="shared" si="0"/>
        <v>0</v>
      </c>
      <c r="J23" s="367"/>
      <c r="K23" s="363">
        <v>0</v>
      </c>
      <c r="L23" s="363">
        <v>0</v>
      </c>
      <c r="M23" s="363">
        <v>0</v>
      </c>
      <c r="N23" s="285">
        <f t="shared" si="1"/>
        <v>0</v>
      </c>
      <c r="O23" s="361">
        <v>0</v>
      </c>
      <c r="P23" s="415">
        <v>0</v>
      </c>
      <c r="Q23" s="415">
        <v>0</v>
      </c>
      <c r="R23" s="361">
        <v>0</v>
      </c>
      <c r="S23" s="417">
        <f t="shared" si="2"/>
        <v>0</v>
      </c>
    </row>
    <row r="24" spans="1:20" x14ac:dyDescent="0.2">
      <c r="A24" s="19"/>
      <c r="B24" s="406"/>
      <c r="C24" s="406"/>
      <c r="D24" s="406"/>
      <c r="E24" s="406"/>
      <c r="F24" s="406"/>
      <c r="G24" s="361">
        <v>0</v>
      </c>
      <c r="H24" s="367"/>
      <c r="I24" s="284" t="str">
        <f t="shared" si="0"/>
        <v>0</v>
      </c>
      <c r="J24" s="367"/>
      <c r="K24" s="363">
        <v>0</v>
      </c>
      <c r="L24" s="363">
        <v>0</v>
      </c>
      <c r="M24" s="363">
        <v>0</v>
      </c>
      <c r="N24" s="285">
        <f t="shared" si="1"/>
        <v>0</v>
      </c>
      <c r="O24" s="361">
        <v>0</v>
      </c>
      <c r="P24" s="415">
        <v>0</v>
      </c>
      <c r="Q24" s="415">
        <v>0</v>
      </c>
      <c r="R24" s="361">
        <v>0</v>
      </c>
      <c r="S24" s="417">
        <f t="shared" si="2"/>
        <v>0</v>
      </c>
    </row>
    <row r="25" spans="1:20" x14ac:dyDescent="0.2">
      <c r="A25" s="19"/>
      <c r="B25" s="25"/>
      <c r="C25" s="27"/>
      <c r="D25" s="27"/>
      <c r="E25" s="27"/>
      <c r="F25" s="26"/>
      <c r="G25" s="214"/>
      <c r="H25" s="52"/>
      <c r="I25" s="179"/>
      <c r="J25" s="52"/>
      <c r="K25" s="215"/>
      <c r="L25" s="215"/>
      <c r="M25" s="215"/>
      <c r="N25" s="443"/>
      <c r="O25" s="214"/>
      <c r="P25" s="141"/>
      <c r="Q25" s="141"/>
      <c r="R25" s="180"/>
      <c r="S25" s="138"/>
    </row>
    <row r="26" spans="1:20" ht="13.5" thickBot="1" x14ac:dyDescent="0.25">
      <c r="A26" s="19"/>
      <c r="B26" s="25"/>
      <c r="C26" s="21" t="str">
        <f>B10</f>
        <v>Nursing Services - RN Services</v>
      </c>
      <c r="D26" s="25"/>
      <c r="E26" s="25"/>
      <c r="F26" s="25"/>
      <c r="G26" s="25"/>
      <c r="H26" s="25"/>
      <c r="I26" s="25"/>
      <c r="J26" s="25"/>
      <c r="K26" s="183"/>
      <c r="L26" s="183"/>
      <c r="M26" s="183"/>
      <c r="N26" s="421">
        <f t="shared" ref="N26:S26" si="3">N11-SUM(N13:N24)</f>
        <v>0</v>
      </c>
      <c r="O26" s="421">
        <f t="shared" si="3"/>
        <v>0</v>
      </c>
      <c r="P26" s="421">
        <f t="shared" si="3"/>
        <v>0</v>
      </c>
      <c r="Q26" s="421">
        <f t="shared" si="3"/>
        <v>0</v>
      </c>
      <c r="R26" s="421">
        <f t="shared" si="3"/>
        <v>0</v>
      </c>
      <c r="S26" s="423">
        <f t="shared" si="3"/>
        <v>0</v>
      </c>
      <c r="T26" s="257" t="s">
        <v>219</v>
      </c>
    </row>
    <row r="27" spans="1:20" ht="13.5" thickTop="1" x14ac:dyDescent="0.2">
      <c r="A27" s="19"/>
      <c r="B27" s="25"/>
      <c r="C27" s="20"/>
      <c r="D27" s="25"/>
      <c r="E27" s="25"/>
      <c r="F27" s="25"/>
      <c r="G27" s="141"/>
      <c r="H27" s="25"/>
      <c r="I27" s="25"/>
      <c r="J27" s="25"/>
      <c r="K27" s="183"/>
      <c r="L27" s="183"/>
      <c r="M27" s="183"/>
      <c r="N27" s="185"/>
      <c r="O27" s="185"/>
      <c r="P27" s="185"/>
      <c r="Q27" s="185"/>
      <c r="R27" s="185"/>
      <c r="S27" s="186"/>
      <c r="T27" s="441"/>
    </row>
    <row r="28" spans="1:20" x14ac:dyDescent="0.2">
      <c r="A28" s="19"/>
      <c r="B28" s="610" t="s">
        <v>234</v>
      </c>
      <c r="C28" s="610"/>
      <c r="D28" s="25"/>
      <c r="E28" s="25"/>
      <c r="F28" s="25"/>
      <c r="G28" s="25"/>
      <c r="H28" s="25"/>
      <c r="I28" s="25"/>
      <c r="J28" s="25"/>
      <c r="K28" s="183"/>
      <c r="L28" s="183"/>
      <c r="M28" s="183"/>
      <c r="N28" s="25"/>
      <c r="O28" s="25"/>
      <c r="P28" s="141"/>
      <c r="Q28" s="141"/>
      <c r="S28" s="186"/>
    </row>
    <row r="29" spans="1:20" ht="13.5" thickBot="1" x14ac:dyDescent="0.25">
      <c r="A29" s="19"/>
      <c r="B29" s="199" t="s">
        <v>115</v>
      </c>
      <c r="C29" s="27"/>
      <c r="D29" s="27"/>
      <c r="E29" s="27"/>
      <c r="F29" s="26"/>
      <c r="G29" s="359">
        <v>0</v>
      </c>
      <c r="H29" s="52"/>
      <c r="I29" s="179"/>
      <c r="J29" s="52"/>
      <c r="K29" s="215"/>
      <c r="L29" s="215"/>
      <c r="M29" s="215"/>
      <c r="N29" s="419">
        <f>G29</f>
        <v>0</v>
      </c>
      <c r="O29" s="359">
        <v>0</v>
      </c>
      <c r="P29" s="359">
        <v>0</v>
      </c>
      <c r="Q29" s="359">
        <v>0</v>
      </c>
      <c r="R29" s="360">
        <v>0</v>
      </c>
      <c r="S29" s="409">
        <f>N29+O29+P29+Q29+R29</f>
        <v>0</v>
      </c>
    </row>
    <row r="30" spans="1:20" x14ac:dyDescent="0.2">
      <c r="A30" s="19"/>
      <c r="B30" s="286" t="s">
        <v>85</v>
      </c>
      <c r="C30" s="287"/>
      <c r="D30" s="287"/>
      <c r="E30" s="287"/>
      <c r="F30" s="287"/>
      <c r="G30" s="299"/>
      <c r="H30" s="298"/>
      <c r="I30" s="300"/>
      <c r="J30" s="298"/>
      <c r="K30" s="300"/>
      <c r="L30" s="300"/>
      <c r="M30" s="300"/>
      <c r="N30" s="442"/>
      <c r="O30" s="299"/>
      <c r="P30" s="296"/>
      <c r="Q30" s="296"/>
      <c r="R30" s="182"/>
      <c r="S30" s="302"/>
    </row>
    <row r="31" spans="1:20" x14ac:dyDescent="0.2">
      <c r="A31" s="19"/>
      <c r="B31" s="405"/>
      <c r="C31" s="406"/>
      <c r="D31" s="406"/>
      <c r="E31" s="406"/>
      <c r="F31" s="406"/>
      <c r="G31" s="414"/>
      <c r="H31" s="367"/>
      <c r="I31" s="418"/>
      <c r="J31" s="367"/>
      <c r="K31" s="413"/>
      <c r="L31" s="413"/>
      <c r="M31" s="413"/>
      <c r="N31" s="420"/>
      <c r="O31" s="414"/>
      <c r="P31" s="412"/>
      <c r="Q31" s="412"/>
      <c r="R31" s="414"/>
      <c r="S31" s="422"/>
    </row>
    <row r="32" spans="1:20" x14ac:dyDescent="0.2">
      <c r="A32" s="19"/>
      <c r="B32" s="406"/>
      <c r="C32" s="406"/>
      <c r="D32" s="406"/>
      <c r="E32" s="406"/>
      <c r="F32" s="406"/>
      <c r="G32" s="361"/>
      <c r="H32" s="367"/>
      <c r="I32" s="284" t="str">
        <f>IF(H32="yes",+G32,"0")</f>
        <v>0</v>
      </c>
      <c r="J32" s="367"/>
      <c r="K32" s="363"/>
      <c r="L32" s="363"/>
      <c r="M32" s="363"/>
      <c r="N32" s="285">
        <f>M32+L32+K32+I32</f>
        <v>0</v>
      </c>
      <c r="O32" s="361"/>
      <c r="P32" s="415"/>
      <c r="Q32" s="415"/>
      <c r="R32" s="361"/>
      <c r="S32" s="417">
        <f>N32+O32+P32+Q32+R32</f>
        <v>0</v>
      </c>
    </row>
    <row r="33" spans="1:20" x14ac:dyDescent="0.2">
      <c r="A33" s="19"/>
      <c r="B33" s="406"/>
      <c r="C33" s="406"/>
      <c r="D33" s="406"/>
      <c r="E33" s="406"/>
      <c r="F33" s="406"/>
      <c r="G33" s="361"/>
      <c r="H33" s="367"/>
      <c r="I33" s="284" t="str">
        <f>IF(H33="yes",+G33,"0")</f>
        <v>0</v>
      </c>
      <c r="J33" s="367"/>
      <c r="K33" s="363"/>
      <c r="L33" s="363"/>
      <c r="M33" s="363"/>
      <c r="N33" s="285">
        <f>M33+L33+K33+I33</f>
        <v>0</v>
      </c>
      <c r="O33" s="361"/>
      <c r="P33" s="415"/>
      <c r="Q33" s="415"/>
      <c r="R33" s="361"/>
      <c r="S33" s="417">
        <f>N33+O33+P33+Q33+R33</f>
        <v>0</v>
      </c>
    </row>
    <row r="34" spans="1:20" x14ac:dyDescent="0.2">
      <c r="A34" s="19"/>
      <c r="B34" s="406"/>
      <c r="C34" s="406"/>
      <c r="D34" s="406"/>
      <c r="E34" s="406"/>
      <c r="F34" s="406"/>
      <c r="G34" s="361"/>
      <c r="H34" s="367"/>
      <c r="I34" s="284" t="str">
        <f t="shared" ref="I34:I41" si="4">IF(H34="yes",+G34,"0")</f>
        <v>0</v>
      </c>
      <c r="J34" s="367"/>
      <c r="K34" s="363"/>
      <c r="L34" s="363"/>
      <c r="M34" s="363"/>
      <c r="N34" s="285">
        <f t="shared" ref="N34:N41" si="5">M34+L34+K34+I34</f>
        <v>0</v>
      </c>
      <c r="O34" s="361"/>
      <c r="P34" s="415"/>
      <c r="Q34" s="415"/>
      <c r="R34" s="361"/>
      <c r="S34" s="417">
        <f t="shared" ref="S34:S41" si="6">N34+O34+P34+Q34+R34</f>
        <v>0</v>
      </c>
    </row>
    <row r="35" spans="1:20" x14ac:dyDescent="0.2">
      <c r="A35" s="19"/>
      <c r="B35" s="406"/>
      <c r="C35" s="406"/>
      <c r="D35" s="406"/>
      <c r="E35" s="406"/>
      <c r="F35" s="406"/>
      <c r="G35" s="361"/>
      <c r="H35" s="367"/>
      <c r="I35" s="284" t="str">
        <f t="shared" si="4"/>
        <v>0</v>
      </c>
      <c r="J35" s="367"/>
      <c r="K35" s="363"/>
      <c r="L35" s="363"/>
      <c r="M35" s="363"/>
      <c r="N35" s="285">
        <f t="shared" si="5"/>
        <v>0</v>
      </c>
      <c r="O35" s="361"/>
      <c r="P35" s="415"/>
      <c r="Q35" s="415"/>
      <c r="R35" s="361"/>
      <c r="S35" s="417">
        <f t="shared" si="6"/>
        <v>0</v>
      </c>
    </row>
    <row r="36" spans="1:20" x14ac:dyDescent="0.2">
      <c r="A36" s="19"/>
      <c r="B36" s="406"/>
      <c r="C36" s="406"/>
      <c r="D36" s="406"/>
      <c r="E36" s="406"/>
      <c r="F36" s="406"/>
      <c r="G36" s="361"/>
      <c r="H36" s="367"/>
      <c r="I36" s="284" t="str">
        <f t="shared" si="4"/>
        <v>0</v>
      </c>
      <c r="J36" s="367"/>
      <c r="K36" s="363"/>
      <c r="L36" s="363"/>
      <c r="M36" s="363"/>
      <c r="N36" s="285">
        <f t="shared" si="5"/>
        <v>0</v>
      </c>
      <c r="O36" s="361"/>
      <c r="P36" s="415"/>
      <c r="Q36" s="415"/>
      <c r="R36" s="361"/>
      <c r="S36" s="417">
        <f t="shared" si="6"/>
        <v>0</v>
      </c>
    </row>
    <row r="37" spans="1:20" x14ac:dyDescent="0.2">
      <c r="A37" s="19"/>
      <c r="B37" s="406"/>
      <c r="C37" s="406"/>
      <c r="D37" s="406"/>
      <c r="E37" s="406"/>
      <c r="F37" s="406"/>
      <c r="G37" s="361"/>
      <c r="H37" s="367"/>
      <c r="I37" s="284" t="str">
        <f t="shared" si="4"/>
        <v>0</v>
      </c>
      <c r="J37" s="367"/>
      <c r="K37" s="363"/>
      <c r="L37" s="363"/>
      <c r="M37" s="363"/>
      <c r="N37" s="285">
        <f t="shared" si="5"/>
        <v>0</v>
      </c>
      <c r="O37" s="361"/>
      <c r="P37" s="415"/>
      <c r="Q37" s="415"/>
      <c r="R37" s="361"/>
      <c r="S37" s="417">
        <f t="shared" si="6"/>
        <v>0</v>
      </c>
    </row>
    <row r="38" spans="1:20" x14ac:dyDescent="0.2">
      <c r="A38" s="19"/>
      <c r="B38" s="406"/>
      <c r="C38" s="406"/>
      <c r="D38" s="406"/>
      <c r="E38" s="406"/>
      <c r="F38" s="406"/>
      <c r="G38" s="361"/>
      <c r="H38" s="367"/>
      <c r="I38" s="284" t="str">
        <f t="shared" si="4"/>
        <v>0</v>
      </c>
      <c r="J38" s="367"/>
      <c r="K38" s="363"/>
      <c r="L38" s="363"/>
      <c r="M38" s="363"/>
      <c r="N38" s="285">
        <f t="shared" si="5"/>
        <v>0</v>
      </c>
      <c r="O38" s="361"/>
      <c r="P38" s="415"/>
      <c r="Q38" s="415"/>
      <c r="R38" s="361"/>
      <c r="S38" s="417">
        <f t="shared" si="6"/>
        <v>0</v>
      </c>
    </row>
    <row r="39" spans="1:20" x14ac:dyDescent="0.2">
      <c r="A39" s="19"/>
      <c r="B39" s="406"/>
      <c r="C39" s="406"/>
      <c r="D39" s="406"/>
      <c r="E39" s="406"/>
      <c r="F39" s="406"/>
      <c r="G39" s="361"/>
      <c r="H39" s="367"/>
      <c r="I39" s="284" t="str">
        <f t="shared" si="4"/>
        <v>0</v>
      </c>
      <c r="J39" s="367"/>
      <c r="K39" s="363"/>
      <c r="L39" s="363"/>
      <c r="M39" s="363"/>
      <c r="N39" s="285">
        <f t="shared" si="5"/>
        <v>0</v>
      </c>
      <c r="O39" s="361"/>
      <c r="P39" s="415"/>
      <c r="Q39" s="415"/>
      <c r="R39" s="361"/>
      <c r="S39" s="417">
        <f t="shared" si="6"/>
        <v>0</v>
      </c>
    </row>
    <row r="40" spans="1:20" x14ac:dyDescent="0.2">
      <c r="A40" s="19"/>
      <c r="B40" s="406"/>
      <c r="C40" s="406"/>
      <c r="D40" s="406"/>
      <c r="E40" s="406"/>
      <c r="F40" s="406"/>
      <c r="G40" s="361"/>
      <c r="H40" s="367"/>
      <c r="I40" s="284" t="str">
        <f t="shared" si="4"/>
        <v>0</v>
      </c>
      <c r="J40" s="367"/>
      <c r="K40" s="363"/>
      <c r="L40" s="363"/>
      <c r="M40" s="363"/>
      <c r="N40" s="285">
        <f t="shared" si="5"/>
        <v>0</v>
      </c>
      <c r="O40" s="361"/>
      <c r="P40" s="415"/>
      <c r="Q40" s="415"/>
      <c r="R40" s="361"/>
      <c r="S40" s="417">
        <f t="shared" si="6"/>
        <v>0</v>
      </c>
    </row>
    <row r="41" spans="1:20" x14ac:dyDescent="0.2">
      <c r="A41" s="19"/>
      <c r="B41" s="406"/>
      <c r="C41" s="406"/>
      <c r="D41" s="406"/>
      <c r="E41" s="406"/>
      <c r="F41" s="406"/>
      <c r="G41" s="361"/>
      <c r="H41" s="367"/>
      <c r="I41" s="284" t="str">
        <f t="shared" si="4"/>
        <v>0</v>
      </c>
      <c r="J41" s="367"/>
      <c r="K41" s="363"/>
      <c r="L41" s="363"/>
      <c r="M41" s="363"/>
      <c r="N41" s="285">
        <f t="shared" si="5"/>
        <v>0</v>
      </c>
      <c r="O41" s="361"/>
      <c r="P41" s="415"/>
      <c r="Q41" s="415"/>
      <c r="R41" s="361"/>
      <c r="S41" s="417">
        <f t="shared" si="6"/>
        <v>0</v>
      </c>
    </row>
    <row r="42" spans="1:20" x14ac:dyDescent="0.2">
      <c r="A42" s="19"/>
      <c r="B42" s="25"/>
      <c r="C42" s="27"/>
      <c r="D42" s="27"/>
      <c r="E42" s="27"/>
      <c r="F42" s="26"/>
      <c r="G42" s="214"/>
      <c r="H42" s="52"/>
      <c r="I42" s="179"/>
      <c r="J42" s="52"/>
      <c r="K42" s="215"/>
      <c r="L42" s="215"/>
      <c r="M42" s="215"/>
      <c r="N42" s="443"/>
      <c r="O42" s="214"/>
      <c r="P42" s="141"/>
      <c r="Q42" s="141"/>
      <c r="R42" s="180"/>
      <c r="S42" s="138"/>
    </row>
    <row r="43" spans="1:20" ht="13.5" thickBot="1" x14ac:dyDescent="0.25">
      <c r="A43" s="19"/>
      <c r="B43" s="25"/>
      <c r="C43" s="21" t="str">
        <f>B28</f>
        <v>Nursing Services - LPN Services</v>
      </c>
      <c r="D43" s="25"/>
      <c r="E43" s="25"/>
      <c r="F43" s="25"/>
      <c r="G43" s="25"/>
      <c r="H43" s="25"/>
      <c r="I43" s="25"/>
      <c r="J43" s="25"/>
      <c r="K43" s="183"/>
      <c r="L43" s="183"/>
      <c r="M43" s="183"/>
      <c r="N43" s="421">
        <f t="shared" ref="N43:S43" si="7">N29-SUM(N31:N41)</f>
        <v>0</v>
      </c>
      <c r="O43" s="421">
        <f t="shared" si="7"/>
        <v>0</v>
      </c>
      <c r="P43" s="421">
        <f t="shared" si="7"/>
        <v>0</v>
      </c>
      <c r="Q43" s="421">
        <f t="shared" si="7"/>
        <v>0</v>
      </c>
      <c r="R43" s="421">
        <f t="shared" si="7"/>
        <v>0</v>
      </c>
      <c r="S43" s="423">
        <f t="shared" si="7"/>
        <v>0</v>
      </c>
      <c r="T43" s="257" t="s">
        <v>219</v>
      </c>
    </row>
    <row r="44" spans="1:20" ht="13.5" thickTop="1" x14ac:dyDescent="0.2">
      <c r="A44" s="19"/>
      <c r="B44" s="25"/>
      <c r="C44" s="20"/>
      <c r="D44" s="25"/>
      <c r="E44" s="25"/>
      <c r="F44" s="25"/>
      <c r="G44" s="25"/>
      <c r="H44" s="25"/>
      <c r="I44" s="25"/>
      <c r="J44" s="25"/>
      <c r="K44" s="183"/>
      <c r="L44" s="183"/>
      <c r="M44" s="183"/>
      <c r="N44" s="184"/>
      <c r="O44" s="184"/>
      <c r="P44" s="184"/>
      <c r="Q44" s="184"/>
      <c r="R44" s="184"/>
      <c r="S44" s="369"/>
      <c r="T44" s="263"/>
    </row>
    <row r="45" spans="1:20" x14ac:dyDescent="0.2">
      <c r="A45" s="19"/>
      <c r="B45" s="610" t="s">
        <v>235</v>
      </c>
      <c r="C45" s="610"/>
      <c r="D45" s="25"/>
      <c r="E45" s="25"/>
      <c r="F45" s="25"/>
      <c r="G45" s="25"/>
      <c r="H45" s="25"/>
      <c r="I45" s="25"/>
      <c r="J45" s="25"/>
      <c r="K45" s="183"/>
      <c r="L45" s="183"/>
      <c r="M45" s="183"/>
      <c r="N45" s="25"/>
      <c r="O45" s="25"/>
      <c r="P45" s="141"/>
      <c r="Q45" s="141"/>
      <c r="S45" s="440"/>
    </row>
    <row r="46" spans="1:20" ht="13.5" thickBot="1" x14ac:dyDescent="0.25">
      <c r="A46" s="19"/>
      <c r="B46" s="199" t="s">
        <v>115</v>
      </c>
      <c r="C46" s="27"/>
      <c r="D46" s="27"/>
      <c r="E46" s="27"/>
      <c r="F46" s="26"/>
      <c r="G46" s="359">
        <v>0</v>
      </c>
      <c r="H46" s="52"/>
      <c r="I46" s="179"/>
      <c r="J46" s="52"/>
      <c r="K46" s="215"/>
      <c r="L46" s="215"/>
      <c r="M46" s="215"/>
      <c r="N46" s="419">
        <f>G46</f>
        <v>0</v>
      </c>
      <c r="O46" s="359">
        <v>0</v>
      </c>
      <c r="P46" s="359">
        <v>0</v>
      </c>
      <c r="Q46" s="359">
        <v>0</v>
      </c>
      <c r="R46" s="360">
        <v>0</v>
      </c>
      <c r="S46" s="409">
        <f>N46+O46+P46+Q46+R46</f>
        <v>0</v>
      </c>
    </row>
    <row r="47" spans="1:20" x14ac:dyDescent="0.2">
      <c r="A47" s="19"/>
      <c r="B47" s="286" t="s">
        <v>85</v>
      </c>
      <c r="C47" s="287"/>
      <c r="D47" s="287"/>
      <c r="E47" s="287"/>
      <c r="F47" s="287"/>
      <c r="G47" s="299"/>
      <c r="H47" s="298"/>
      <c r="I47" s="300"/>
      <c r="J47" s="298"/>
      <c r="K47" s="300"/>
      <c r="L47" s="300"/>
      <c r="M47" s="300"/>
      <c r="N47" s="442"/>
      <c r="O47" s="299">
        <v>0</v>
      </c>
      <c r="P47" s="296"/>
      <c r="Q47" s="296"/>
      <c r="R47" s="182"/>
      <c r="S47" s="302"/>
    </row>
    <row r="48" spans="1:20" x14ac:dyDescent="0.2">
      <c r="A48" s="19"/>
      <c r="B48" s="405"/>
      <c r="C48" s="406"/>
      <c r="D48" s="406"/>
      <c r="E48" s="406"/>
      <c r="F48" s="406"/>
      <c r="G48" s="414"/>
      <c r="H48" s="566"/>
      <c r="I48" s="418" t="str">
        <f>IF(H48="yes",+G48,"0")</f>
        <v>0</v>
      </c>
      <c r="J48" s="367"/>
      <c r="K48" s="413"/>
      <c r="L48" s="413"/>
      <c r="M48" s="413"/>
      <c r="N48" s="420"/>
      <c r="O48" s="414"/>
      <c r="P48" s="412"/>
      <c r="Q48" s="412"/>
      <c r="R48" s="414"/>
      <c r="S48" s="422">
        <f>N48+O48+P48+Q48+R48</f>
        <v>0</v>
      </c>
    </row>
    <row r="49" spans="1:20" x14ac:dyDescent="0.2">
      <c r="A49" s="19"/>
      <c r="B49" s="406"/>
      <c r="C49" s="406"/>
      <c r="D49" s="406"/>
      <c r="E49" s="406"/>
      <c r="F49" s="406"/>
      <c r="G49" s="361">
        <v>0</v>
      </c>
      <c r="H49" s="367"/>
      <c r="I49" s="284" t="str">
        <f>IF(H49="yes",+G49,"0")</f>
        <v>0</v>
      </c>
      <c r="J49" s="367"/>
      <c r="K49" s="363">
        <v>0</v>
      </c>
      <c r="L49" s="363">
        <v>0</v>
      </c>
      <c r="M49" s="363">
        <v>0</v>
      </c>
      <c r="N49" s="285">
        <f>M49+L49+K49+I49</f>
        <v>0</v>
      </c>
      <c r="O49" s="361">
        <v>0</v>
      </c>
      <c r="P49" s="415">
        <v>0</v>
      </c>
      <c r="Q49" s="415">
        <v>0</v>
      </c>
      <c r="R49" s="361">
        <v>0</v>
      </c>
      <c r="S49" s="417">
        <f>N49+O49+P49+Q49+R49</f>
        <v>0</v>
      </c>
    </row>
    <row r="50" spans="1:20" x14ac:dyDescent="0.2">
      <c r="A50" s="19"/>
      <c r="B50" s="406"/>
      <c r="C50" s="406"/>
      <c r="D50" s="406"/>
      <c r="E50" s="406"/>
      <c r="F50" s="406"/>
      <c r="G50" s="361">
        <v>0</v>
      </c>
      <c r="H50" s="367"/>
      <c r="I50" s="284" t="str">
        <f>IF(H50="yes",+G50,"0")</f>
        <v>0</v>
      </c>
      <c r="J50" s="367"/>
      <c r="K50" s="363">
        <v>0</v>
      </c>
      <c r="L50" s="363">
        <v>0</v>
      </c>
      <c r="M50" s="363">
        <v>0</v>
      </c>
      <c r="N50" s="285">
        <f>M50+L50+K50+I50</f>
        <v>0</v>
      </c>
      <c r="O50" s="361">
        <v>0</v>
      </c>
      <c r="P50" s="415">
        <v>0</v>
      </c>
      <c r="Q50" s="415">
        <v>0</v>
      </c>
      <c r="R50" s="361">
        <v>0</v>
      </c>
      <c r="S50" s="417">
        <f>N50+O50+P50+Q50+R50</f>
        <v>0</v>
      </c>
    </row>
    <row r="51" spans="1:20" x14ac:dyDescent="0.2">
      <c r="A51" s="19"/>
      <c r="B51" s="406"/>
      <c r="C51" s="406"/>
      <c r="D51" s="406"/>
      <c r="E51" s="406"/>
      <c r="F51" s="406"/>
      <c r="G51" s="361">
        <v>0</v>
      </c>
      <c r="H51" s="367"/>
      <c r="I51" s="284" t="str">
        <f t="shared" ref="I51:I60" si="8">IF(H51="yes",+G51,"0")</f>
        <v>0</v>
      </c>
      <c r="J51" s="367"/>
      <c r="K51" s="363">
        <v>0</v>
      </c>
      <c r="L51" s="363">
        <v>0</v>
      </c>
      <c r="M51" s="363">
        <v>0</v>
      </c>
      <c r="N51" s="285">
        <f t="shared" ref="N51:N60" si="9">M51+L51+K51+I51</f>
        <v>0</v>
      </c>
      <c r="O51" s="361">
        <v>0</v>
      </c>
      <c r="P51" s="415">
        <v>0</v>
      </c>
      <c r="Q51" s="415">
        <v>0</v>
      </c>
      <c r="R51" s="361">
        <v>0</v>
      </c>
      <c r="S51" s="417">
        <f t="shared" ref="S51:S60" si="10">N51+O51+P51+Q51+R51</f>
        <v>0</v>
      </c>
    </row>
    <row r="52" spans="1:20" x14ac:dyDescent="0.2">
      <c r="A52" s="19"/>
      <c r="B52" s="406"/>
      <c r="C52" s="406"/>
      <c r="D52" s="406"/>
      <c r="E52" s="406"/>
      <c r="F52" s="406"/>
      <c r="G52" s="361">
        <v>0</v>
      </c>
      <c r="H52" s="367"/>
      <c r="I52" s="284" t="str">
        <f t="shared" si="8"/>
        <v>0</v>
      </c>
      <c r="J52" s="367"/>
      <c r="K52" s="363">
        <v>0</v>
      </c>
      <c r="L52" s="363">
        <v>0</v>
      </c>
      <c r="M52" s="363">
        <v>0</v>
      </c>
      <c r="N52" s="285">
        <f t="shared" si="9"/>
        <v>0</v>
      </c>
      <c r="O52" s="361">
        <v>0</v>
      </c>
      <c r="P52" s="415">
        <v>0</v>
      </c>
      <c r="Q52" s="415">
        <v>0</v>
      </c>
      <c r="R52" s="361">
        <v>0</v>
      </c>
      <c r="S52" s="417">
        <f t="shared" si="10"/>
        <v>0</v>
      </c>
    </row>
    <row r="53" spans="1:20" x14ac:dyDescent="0.2">
      <c r="A53" s="19"/>
      <c r="B53" s="406"/>
      <c r="C53" s="406"/>
      <c r="D53" s="406"/>
      <c r="E53" s="406"/>
      <c r="F53" s="406"/>
      <c r="G53" s="361">
        <v>0</v>
      </c>
      <c r="H53" s="367"/>
      <c r="I53" s="284" t="str">
        <f t="shared" si="8"/>
        <v>0</v>
      </c>
      <c r="J53" s="367"/>
      <c r="K53" s="363">
        <v>0</v>
      </c>
      <c r="L53" s="363">
        <v>0</v>
      </c>
      <c r="M53" s="363">
        <v>0</v>
      </c>
      <c r="N53" s="285">
        <f t="shared" si="9"/>
        <v>0</v>
      </c>
      <c r="O53" s="361">
        <v>0</v>
      </c>
      <c r="P53" s="415">
        <v>0</v>
      </c>
      <c r="Q53" s="415">
        <v>0</v>
      </c>
      <c r="R53" s="361">
        <v>0</v>
      </c>
      <c r="S53" s="417">
        <f t="shared" si="10"/>
        <v>0</v>
      </c>
    </row>
    <row r="54" spans="1:20" x14ac:dyDescent="0.2">
      <c r="A54" s="19"/>
      <c r="B54" s="406"/>
      <c r="C54" s="406"/>
      <c r="D54" s="406"/>
      <c r="E54" s="406"/>
      <c r="F54" s="406"/>
      <c r="G54" s="361">
        <v>0</v>
      </c>
      <c r="H54" s="367"/>
      <c r="I54" s="284" t="str">
        <f t="shared" si="8"/>
        <v>0</v>
      </c>
      <c r="J54" s="367"/>
      <c r="K54" s="363">
        <v>0</v>
      </c>
      <c r="L54" s="363">
        <v>0</v>
      </c>
      <c r="M54" s="363">
        <v>0</v>
      </c>
      <c r="N54" s="285">
        <f t="shared" si="9"/>
        <v>0</v>
      </c>
      <c r="O54" s="361">
        <v>0</v>
      </c>
      <c r="P54" s="415">
        <v>0</v>
      </c>
      <c r="Q54" s="415">
        <v>0</v>
      </c>
      <c r="R54" s="361">
        <v>0</v>
      </c>
      <c r="S54" s="417">
        <f t="shared" si="10"/>
        <v>0</v>
      </c>
    </row>
    <row r="55" spans="1:20" x14ac:dyDescent="0.2">
      <c r="A55" s="19"/>
      <c r="B55" s="406"/>
      <c r="C55" s="406"/>
      <c r="D55" s="406"/>
      <c r="E55" s="406"/>
      <c r="F55" s="406"/>
      <c r="G55" s="361">
        <v>0</v>
      </c>
      <c r="H55" s="367"/>
      <c r="I55" s="284" t="str">
        <f t="shared" si="8"/>
        <v>0</v>
      </c>
      <c r="J55" s="367"/>
      <c r="K55" s="363">
        <v>0</v>
      </c>
      <c r="L55" s="363">
        <v>0</v>
      </c>
      <c r="M55" s="363">
        <v>0</v>
      </c>
      <c r="N55" s="285">
        <f t="shared" si="9"/>
        <v>0</v>
      </c>
      <c r="O55" s="361">
        <v>0</v>
      </c>
      <c r="P55" s="415">
        <v>0</v>
      </c>
      <c r="Q55" s="415">
        <v>0</v>
      </c>
      <c r="R55" s="361">
        <v>0</v>
      </c>
      <c r="S55" s="417">
        <f t="shared" si="10"/>
        <v>0</v>
      </c>
    </row>
    <row r="56" spans="1:20" x14ac:dyDescent="0.2">
      <c r="A56" s="19"/>
      <c r="B56" s="406"/>
      <c r="C56" s="406"/>
      <c r="D56" s="406"/>
      <c r="E56" s="406"/>
      <c r="F56" s="406"/>
      <c r="G56" s="361">
        <v>0</v>
      </c>
      <c r="H56" s="367"/>
      <c r="I56" s="284" t="str">
        <f t="shared" si="8"/>
        <v>0</v>
      </c>
      <c r="J56" s="367"/>
      <c r="K56" s="363">
        <v>0</v>
      </c>
      <c r="L56" s="363">
        <v>0</v>
      </c>
      <c r="M56" s="363">
        <v>0</v>
      </c>
      <c r="N56" s="285">
        <f t="shared" si="9"/>
        <v>0</v>
      </c>
      <c r="O56" s="361">
        <v>0</v>
      </c>
      <c r="P56" s="415">
        <v>0</v>
      </c>
      <c r="Q56" s="415">
        <v>0</v>
      </c>
      <c r="R56" s="361">
        <v>0</v>
      </c>
      <c r="S56" s="417">
        <f t="shared" si="10"/>
        <v>0</v>
      </c>
    </row>
    <row r="57" spans="1:20" x14ac:dyDescent="0.2">
      <c r="A57" s="19"/>
      <c r="B57" s="406"/>
      <c r="C57" s="406"/>
      <c r="D57" s="406"/>
      <c r="E57" s="406"/>
      <c r="F57" s="406"/>
      <c r="G57" s="361">
        <v>0</v>
      </c>
      <c r="H57" s="367"/>
      <c r="I57" s="284" t="str">
        <f t="shared" si="8"/>
        <v>0</v>
      </c>
      <c r="J57" s="367"/>
      <c r="K57" s="363">
        <v>0</v>
      </c>
      <c r="L57" s="363">
        <v>0</v>
      </c>
      <c r="M57" s="363">
        <v>0</v>
      </c>
      <c r="N57" s="285">
        <f t="shared" si="9"/>
        <v>0</v>
      </c>
      <c r="O57" s="361">
        <v>0</v>
      </c>
      <c r="P57" s="415">
        <v>0</v>
      </c>
      <c r="Q57" s="415">
        <v>0</v>
      </c>
      <c r="R57" s="361">
        <v>0</v>
      </c>
      <c r="S57" s="417">
        <f t="shared" si="10"/>
        <v>0</v>
      </c>
    </row>
    <row r="58" spans="1:20" x14ac:dyDescent="0.2">
      <c r="A58" s="19"/>
      <c r="B58" s="406"/>
      <c r="C58" s="406"/>
      <c r="D58" s="406"/>
      <c r="E58" s="406"/>
      <c r="F58" s="406"/>
      <c r="G58" s="361">
        <v>0</v>
      </c>
      <c r="H58" s="367"/>
      <c r="I58" s="284" t="str">
        <f t="shared" si="8"/>
        <v>0</v>
      </c>
      <c r="J58" s="367"/>
      <c r="K58" s="363">
        <v>0</v>
      </c>
      <c r="L58" s="363">
        <v>0</v>
      </c>
      <c r="M58" s="363">
        <v>0</v>
      </c>
      <c r="N58" s="285">
        <f t="shared" si="9"/>
        <v>0</v>
      </c>
      <c r="O58" s="361">
        <v>0</v>
      </c>
      <c r="P58" s="415">
        <v>0</v>
      </c>
      <c r="Q58" s="415">
        <v>0</v>
      </c>
      <c r="R58" s="361">
        <v>0</v>
      </c>
      <c r="S58" s="417">
        <f t="shared" si="10"/>
        <v>0</v>
      </c>
    </row>
    <row r="59" spans="1:20" x14ac:dyDescent="0.2">
      <c r="A59" s="19"/>
      <c r="B59" s="406"/>
      <c r="C59" s="406"/>
      <c r="D59" s="406"/>
      <c r="E59" s="406"/>
      <c r="F59" s="406"/>
      <c r="G59" s="361">
        <v>0</v>
      </c>
      <c r="H59" s="367"/>
      <c r="I59" s="284" t="str">
        <f t="shared" si="8"/>
        <v>0</v>
      </c>
      <c r="J59" s="367"/>
      <c r="K59" s="363">
        <v>0</v>
      </c>
      <c r="L59" s="363">
        <v>0</v>
      </c>
      <c r="M59" s="363">
        <v>0</v>
      </c>
      <c r="N59" s="285">
        <f t="shared" si="9"/>
        <v>0</v>
      </c>
      <c r="O59" s="361">
        <v>0</v>
      </c>
      <c r="P59" s="415">
        <v>0</v>
      </c>
      <c r="Q59" s="415">
        <v>0</v>
      </c>
      <c r="R59" s="361">
        <v>0</v>
      </c>
      <c r="S59" s="417">
        <f t="shared" si="10"/>
        <v>0</v>
      </c>
    </row>
    <row r="60" spans="1:20" x14ac:dyDescent="0.2">
      <c r="A60" s="19"/>
      <c r="B60" s="406"/>
      <c r="C60" s="406"/>
      <c r="D60" s="406"/>
      <c r="E60" s="406"/>
      <c r="F60" s="406"/>
      <c r="G60" s="361">
        <v>0</v>
      </c>
      <c r="H60" s="367"/>
      <c r="I60" s="284" t="str">
        <f t="shared" si="8"/>
        <v>0</v>
      </c>
      <c r="J60" s="367"/>
      <c r="K60" s="363">
        <v>0</v>
      </c>
      <c r="L60" s="363">
        <v>0</v>
      </c>
      <c r="M60" s="363">
        <v>0</v>
      </c>
      <c r="N60" s="285">
        <f t="shared" si="9"/>
        <v>0</v>
      </c>
      <c r="O60" s="361">
        <v>0</v>
      </c>
      <c r="P60" s="415">
        <v>0</v>
      </c>
      <c r="Q60" s="415">
        <v>0</v>
      </c>
      <c r="R60" s="361">
        <v>0</v>
      </c>
      <c r="S60" s="417">
        <f t="shared" si="10"/>
        <v>0</v>
      </c>
    </row>
    <row r="61" spans="1:20" x14ac:dyDescent="0.2">
      <c r="A61" s="19"/>
      <c r="B61" s="25"/>
      <c r="C61" s="27"/>
      <c r="D61" s="27"/>
      <c r="E61" s="27"/>
      <c r="F61" s="26"/>
      <c r="G61" s="214"/>
      <c r="H61" s="52"/>
      <c r="I61" s="179"/>
      <c r="J61" s="52"/>
      <c r="K61" s="215"/>
      <c r="L61" s="215"/>
      <c r="M61" s="215"/>
      <c r="N61" s="443"/>
      <c r="O61" s="214"/>
      <c r="P61" s="141"/>
      <c r="Q61" s="141"/>
      <c r="R61" s="180"/>
      <c r="S61" s="138"/>
    </row>
    <row r="62" spans="1:20" ht="13.5" thickBot="1" x14ac:dyDescent="0.25">
      <c r="A62" s="19"/>
      <c r="B62" s="25"/>
      <c r="C62" s="21" t="str">
        <f>B45</f>
        <v>Nursing Services - Delegated Services</v>
      </c>
      <c r="D62" s="25"/>
      <c r="E62" s="25"/>
      <c r="F62" s="25"/>
      <c r="G62" s="25"/>
      <c r="H62" s="25"/>
      <c r="I62" s="25"/>
      <c r="J62" s="25"/>
      <c r="K62" s="183"/>
      <c r="L62" s="183"/>
      <c r="M62" s="183"/>
      <c r="N62" s="421">
        <f t="shared" ref="N62:S62" si="11">N46-SUM(N48:N60)</f>
        <v>0</v>
      </c>
      <c r="O62" s="421">
        <f t="shared" si="11"/>
        <v>0</v>
      </c>
      <c r="P62" s="421">
        <f t="shared" si="11"/>
        <v>0</v>
      </c>
      <c r="Q62" s="421">
        <f t="shared" si="11"/>
        <v>0</v>
      </c>
      <c r="R62" s="421">
        <f t="shared" si="11"/>
        <v>0</v>
      </c>
      <c r="S62" s="423">
        <f t="shared" si="11"/>
        <v>0</v>
      </c>
      <c r="T62" s="257" t="s">
        <v>219</v>
      </c>
    </row>
    <row r="63" spans="1:20" ht="13.5" thickTop="1" x14ac:dyDescent="0.2">
      <c r="A63" s="19"/>
      <c r="B63" s="25"/>
      <c r="C63" s="20"/>
      <c r="D63" s="25"/>
      <c r="E63" s="25"/>
      <c r="F63" s="25"/>
      <c r="G63" s="25"/>
      <c r="H63" s="25"/>
      <c r="I63" s="25"/>
      <c r="J63" s="25"/>
      <c r="K63" s="183"/>
      <c r="L63" s="183"/>
      <c r="M63" s="183"/>
      <c r="N63" s="184"/>
      <c r="O63" s="184"/>
      <c r="P63" s="184"/>
      <c r="Q63" s="184"/>
      <c r="R63" s="184"/>
      <c r="S63" s="369"/>
      <c r="T63" s="263"/>
    </row>
    <row r="64" spans="1:20" x14ac:dyDescent="0.2">
      <c r="A64" s="19"/>
      <c r="B64" s="25"/>
      <c r="C64" s="20"/>
      <c r="D64" s="25"/>
      <c r="E64" s="25"/>
      <c r="F64" s="25"/>
      <c r="G64" s="25"/>
      <c r="H64" s="25"/>
      <c r="I64" s="25"/>
      <c r="J64" s="25"/>
      <c r="K64" s="183"/>
      <c r="L64" s="183"/>
      <c r="M64" s="183"/>
      <c r="N64" s="185"/>
      <c r="O64" s="185"/>
      <c r="P64" s="185"/>
      <c r="Q64" s="185"/>
      <c r="R64" s="185"/>
      <c r="S64" s="186"/>
      <c r="T64" s="137"/>
    </row>
    <row r="65" spans="1:20" x14ac:dyDescent="0.2">
      <c r="A65" s="15"/>
      <c r="Q65" s="31"/>
      <c r="S65" s="123"/>
    </row>
    <row r="66" spans="1:20" ht="15.75" x14ac:dyDescent="0.25">
      <c r="N66" s="104"/>
      <c r="Q66" s="31"/>
      <c r="S66" s="104"/>
    </row>
    <row r="67" spans="1:20" x14ac:dyDescent="0.2">
      <c r="B67" t="s">
        <v>326</v>
      </c>
      <c r="H67" s="115"/>
      <c r="M67" s="115"/>
      <c r="N67" s="115" t="s">
        <v>132</v>
      </c>
      <c r="O67" s="115"/>
      <c r="Q67" s="31"/>
      <c r="S67" s="115"/>
      <c r="T67" t="s">
        <v>133</v>
      </c>
    </row>
    <row r="68" spans="1:20" x14ac:dyDescent="0.2">
      <c r="Q68" s="31"/>
    </row>
    <row r="69" spans="1:20" x14ac:dyDescent="0.2">
      <c r="Q69" s="31"/>
    </row>
    <row r="70" spans="1:20" x14ac:dyDescent="0.2">
      <c r="Q70" s="31"/>
    </row>
    <row r="71" spans="1:20" x14ac:dyDescent="0.2">
      <c r="Q71" s="31"/>
    </row>
    <row r="72" spans="1:20" x14ac:dyDescent="0.2">
      <c r="Q72" s="31"/>
    </row>
    <row r="73" spans="1:20" x14ac:dyDescent="0.2">
      <c r="Q73" s="31"/>
    </row>
    <row r="74" spans="1:20" x14ac:dyDescent="0.2">
      <c r="Q74" s="31"/>
    </row>
    <row r="75" spans="1:20" x14ac:dyDescent="0.2">
      <c r="Q75" s="31"/>
    </row>
    <row r="76" spans="1:20" x14ac:dyDescent="0.2">
      <c r="Q76" s="31"/>
    </row>
    <row r="77" spans="1:20" x14ac:dyDescent="0.2">
      <c r="Q77" s="31"/>
    </row>
    <row r="78" spans="1:20" x14ac:dyDescent="0.2">
      <c r="Q78" s="31"/>
    </row>
    <row r="79" spans="1:20" x14ac:dyDescent="0.2">
      <c r="Q79" s="31"/>
    </row>
    <row r="80" spans="1:20" x14ac:dyDescent="0.2">
      <c r="Q80" s="31"/>
    </row>
    <row r="81" spans="17:17" x14ac:dyDescent="0.2">
      <c r="Q81" s="31"/>
    </row>
    <row r="82" spans="17:17" x14ac:dyDescent="0.2">
      <c r="Q82" s="31"/>
    </row>
    <row r="83" spans="17:17" x14ac:dyDescent="0.2">
      <c r="Q83" s="31"/>
    </row>
    <row r="84" spans="17:17" x14ac:dyDescent="0.2">
      <c r="Q84" s="31"/>
    </row>
    <row r="85" spans="17:17" x14ac:dyDescent="0.2">
      <c r="Q85" s="31"/>
    </row>
    <row r="86" spans="17:17" x14ac:dyDescent="0.2">
      <c r="Q86" s="31"/>
    </row>
    <row r="87" spans="17:17" x14ac:dyDescent="0.2">
      <c r="Q87" s="31"/>
    </row>
    <row r="88" spans="17:17" x14ac:dyDescent="0.2">
      <c r="Q88" s="31"/>
    </row>
    <row r="89" spans="17:17" x14ac:dyDescent="0.2">
      <c r="Q89" s="31"/>
    </row>
    <row r="90" spans="17:17" x14ac:dyDescent="0.2">
      <c r="Q90" s="31"/>
    </row>
    <row r="91" spans="17:17" x14ac:dyDescent="0.2">
      <c r="Q91" s="31"/>
    </row>
    <row r="92" spans="17:17" x14ac:dyDescent="0.2">
      <c r="Q92" s="31"/>
    </row>
    <row r="93" spans="17:17" x14ac:dyDescent="0.2">
      <c r="Q93" s="31"/>
    </row>
    <row r="94" spans="17:17" x14ac:dyDescent="0.2">
      <c r="Q94" s="31"/>
    </row>
    <row r="95" spans="17:17" x14ac:dyDescent="0.2">
      <c r="Q95" s="31"/>
    </row>
  </sheetData>
  <sheetProtection algorithmName="SHA-512" hashValue="2Tx8/5h1SCGBJfaizgugoke3c0bL5Ji90xxaCUPH2upsoRkevrvpXGg+x1YgZb82Qriz4I+66Aa4usQOe80xAQ==" saltValue="muPLUq01xFl988grsV0y+w==" spinCount="100000" sheet="1" objects="1" scenarios="1" selectLockedCells="1"/>
  <customSheetViews>
    <customSheetView guid="{9D87EA3D-9227-4A32-8926-FF7BE3A36AF7}" scale="75" showPageBreaks="1" showGridLines="0" fitToPage="1" printArea="1" hiddenRows="1" showRuler="0">
      <selection activeCell="O10" sqref="O10"/>
      <pageMargins left="0" right="0" top="0" bottom="0" header="0.5" footer="0.5"/>
      <printOptions headings="1"/>
      <pageSetup scale="74" fitToWidth="2" pageOrder="overThenDown" orientation="landscape" r:id="rId1"/>
      <headerFooter alignWithMargins="0">
        <oddFooter xml:space="preserve">&amp;R&amp;"Arial,Bold"
</oddFooter>
      </headerFooter>
    </customSheetView>
  </customSheetViews>
  <mergeCells count="15">
    <mergeCell ref="B10:C10"/>
    <mergeCell ref="B45:C45"/>
    <mergeCell ref="B28:C28"/>
    <mergeCell ref="O3:P3"/>
    <mergeCell ref="O4:P4"/>
    <mergeCell ref="G3:H3"/>
    <mergeCell ref="G4:H4"/>
    <mergeCell ref="S1:T1"/>
    <mergeCell ref="S5:T5"/>
    <mergeCell ref="U7:Y7"/>
    <mergeCell ref="B7:G7"/>
    <mergeCell ref="O7:S7"/>
    <mergeCell ref="H7:N7"/>
    <mergeCell ref="G2:H2"/>
    <mergeCell ref="S3:T3"/>
  </mergeCells>
  <phoneticPr fontId="3" type="noConversion"/>
  <pageMargins left="0.75" right="0.25" top="0" bottom="0" header="0.5" footer="0.5"/>
  <pageSetup scale="60" firstPageNumber="11" fitToWidth="2" pageOrder="overThenDown" orientation="landscape" useFirstPageNumber="1" r:id="rId2"/>
  <headerFooter alignWithMargins="0">
    <oddFooter xml:space="preserve">&amp;R&amp;"Arial,Bold"
</oddFooter>
  </headerFooter>
  <colBreaks count="1" manualBreakCount="1">
    <brk id="14"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1 Attestation</vt:lpstr>
      <vt:lpstr>2 Provider Data</vt:lpstr>
      <vt:lpstr>3  Cost Allocation Statistics</vt:lpstr>
      <vt:lpstr>4A Medical Cost Summary </vt:lpstr>
      <vt:lpstr>4B  MAC Costs</vt:lpstr>
      <vt:lpstr>4C Supplies &amp; Materials</vt:lpstr>
      <vt:lpstr>5 Time Study Results</vt:lpstr>
      <vt:lpstr>6a, 6b  Direct by Discipline</vt:lpstr>
      <vt:lpstr>6c, 6d Discipline-Continuation</vt:lpstr>
      <vt:lpstr>7 Other Direct Medical Cost</vt:lpstr>
      <vt:lpstr>8 Other Direct Admin Cost</vt:lpstr>
      <vt:lpstr>9  Settlement</vt:lpstr>
      <vt:lpstr>'2 Provider Data'!Print_Area</vt:lpstr>
      <vt:lpstr>'3  Cost Allocation Statistics'!Print_Area</vt:lpstr>
      <vt:lpstr>'4B  MAC Costs'!Print_Area</vt:lpstr>
      <vt:lpstr>'6a, 6b  Direct by Discipline'!Print_Area</vt:lpstr>
      <vt:lpstr>'6c, 6d Discipline-Continuation'!Print_Area</vt:lpstr>
      <vt:lpstr>'9  Settlement'!Print_Area</vt:lpstr>
      <vt:lpstr>'6a, 6b  Direct by Discipline'!Print_Titles</vt:lpstr>
      <vt:lpstr>'6c, 6d Discipline-Continuation'!Print_Titles</vt:lpstr>
      <vt:lpstr>Provider_Name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Cohn</dc:creator>
  <cp:lastModifiedBy>Joan Plotnick</cp:lastModifiedBy>
  <cp:lastPrinted>2014-01-30T14:38:11Z</cp:lastPrinted>
  <dcterms:created xsi:type="dcterms:W3CDTF">2005-11-09T19:43:32Z</dcterms:created>
  <dcterms:modified xsi:type="dcterms:W3CDTF">2016-01-12T14:45:01Z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