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xr:revisionPtr revIDLastSave="0" documentId="10_ncr:100000_{AF92D278-D1AA-4862-8135-6E485471877D}" xr6:coauthVersionLast="31" xr6:coauthVersionMax="31" xr10:uidLastSave="{00000000-0000-0000-0000-000000000000}"/>
  <bookViews>
    <workbookView xWindow="0" yWindow="0" windowWidth="15360" windowHeight="8988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Bdgt)'!$A$1:$P$33</definedName>
    <definedName name="_xlnm.Print_Area" localSheetId="11">'MC - Fund Level YTD (vs. Fcst)'!$A$1:$P$34</definedName>
    <definedName name="_xlnm.Print_Area" localSheetId="7">'MC - Fund Level YTD (vs. PY)'!$A$1:$P$33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<sst xmlns="http://schemas.openxmlformats.org/spreadsheetml/2006/main" count="1668" uniqueCount="473">
  <si>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</si>
  <si>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</si>
  <si>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</si>
  <si>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</si>
  <si>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</si>
  <si>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</si>
  <si>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</si>
  <si>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</si>
  <si>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</si>
  <si>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</si>
  <si>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</si>
  <si>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</si>
  <si>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</si>
  <si>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</si>
  <si>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</si>
  <si>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</si>
  <si>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</si>
  <si>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</si>
  <si>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</si>
  <si>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</si>
  <si>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</si>
  <si>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</si>
  <si>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</si>
  <si>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</si>
  <si>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</si>
  <si>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</si>
  <si>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</si>
  <si>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</si>
  <si>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</si>
  <si>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</si>
  <si>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</si>
  <si>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</si>
  <si>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</si>
  <si>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</si>
  <si>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</si>
  <si>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</si>
  <si>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</si>
  <si>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</si>
  <si>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</si>
  <si>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</si>
  <si>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</si>
  <si>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</si>
  <si>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</si>
  <si>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</si>
  <si>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</si>
  <si>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</si>
  <si>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</si>
  <si>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</si>
  <si>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</si>
  <si>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</si>
  <si>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</si>
  <si>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</si>
  <si>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</si>
  <si>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</si>
  <si>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</si>
  <si>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</si>
  <si>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</si>
  <si>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</si>
  <si>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</si>
  <si>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</si>
  <si>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</si>
  <si>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</si>
  <si>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</si>
  <si>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</si>
  <si>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</si>
  <si>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</si>
  <si>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</si>
  <si>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</si>
  <si>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</si>
  <si>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</si>
  <si>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</si>
  <si>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</si>
  <si>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</si>
  <si>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</si>
  <si>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</si>
  <si>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</si>
  <si>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</si>
  <si>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</si>
  <si>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</si>
  <si>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</si>
  <si>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</si>
  <si>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</si>
  <si>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</si>
  <si>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</si>
  <si>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</si>
  <si>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</si>
  <si>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</si>
  <si>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</si>
  <si>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</si>
  <si>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</si>
  <si>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</si>
  <si>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</si>
  <si>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</si>
  <si>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</si>
  <si>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</si>
  <si>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</si>
  <si>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</si>
  <si>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</si>
  <si>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</si>
  <si>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</si>
  <si>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</si>
  <si>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</si>
  <si>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</si>
  <si>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</si>
  <si>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</si>
  <si>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</si>
  <si>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</si>
  <si>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</si>
  <si>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</si>
  <si>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</si>
  <si>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</si>
  <si>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</si>
  <si>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</si>
  <si>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</si>
  <si>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</si>
  <si>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</si>
  <si>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</si>
  <si>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</si>
  <si>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</si>
  <si>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</si>
  <si>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</si>
  <si>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</si>
  <si>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</si>
  <si>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</si>
  <si>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</si>
  <si>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</si>
  <si>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</si>
  <si>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</si>
  <si>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</si>
  <si>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</si>
  <si>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</si>
  <si>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</si>
  <si>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</si>
  <si>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</si>
  <si>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</si>
  <si>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</si>
  <si>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</si>
  <si>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</si>
  <si>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</si>
  <si>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</si>
  <si>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</si>
  <si>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</si>
  <si>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</si>
  <si>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</si>
  <si>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</si>
  <si>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</si>
  <si>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</si>
  <si>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</si>
  <si>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</si>
  <si>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</si>
  <si>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</si>
  <si>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</si>
  <si>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</si>
  <si>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</si>
  <si>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</si>
  <si>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</si>
  <si>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</si>
  <si>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</si>
  <si>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</si>
  <si>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</si>
  <si>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</si>
  <si>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</si>
  <si>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</si>
  <si>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</si>
  <si>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</si>
  <si>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</si>
  <si>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</si>
  <si>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</si>
  <si>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</si>
  <si>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</si>
  <si>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</si>
  <si>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</si>
  <si>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</si>
  <si>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</si>
  <si>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</si>
  <si>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</si>
  <si>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</si>
  <si>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</si>
  <si>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</si>
  <si>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</si>
  <si>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</si>
  <si>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</si>
  <si>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</si>
  <si>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</si>
  <si>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</si>
  <si>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</si>
  <si>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</si>
  <si>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</si>
  <si>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</si>
  <si>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</si>
  <si>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</si>
  <si>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</si>
  <si>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</si>
  <si>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</si>
  <si>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</si>
  <si>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</si>
  <si>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</si>
  <si>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</si>
  <si>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</si>
  <si>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</si>
  <si>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</si>
  <si>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</si>
  <si>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</si>
  <si>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</si>
  <si>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</si>
  <si>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</si>
  <si>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</si>
  <si>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</si>
  <si>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</si>
  <si>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</si>
  <si>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</si>
  <si>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</si>
  <si>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</si>
  <si>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</si>
  <si>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</si>
  <si>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</si>
  <si>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</si>
  <si>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</si>
  <si>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</si>
  <si>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</si>
  <si>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</si>
  <si>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</si>
  <si>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</si>
  <si>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</si>
  <si>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</si>
  <si>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</si>
  <si>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</si>
  <si>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</si>
  <si>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</si>
  <si>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</si>
  <si>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</si>
  <si>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</si>
  <si>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</si>
  <si>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</si>
  <si>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</si>
  <si>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</si>
  <si>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</si>
  <si>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</si>
  <si>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</si>
  <si>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</si>
  <si>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</si>
  <si>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</si>
  <si>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</si>
  <si>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</si>
  <si>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</si>
  <si>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</si>
  <si>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</si>
  <si>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</si>
  <si>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</si>
  <si>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</si>
  <si>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</si>
  <si>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</si>
  <si>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</si>
  <si>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</si>
  <si>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</si>
  <si>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</si>
  <si>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</si>
  <si>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</si>
  <si>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</si>
  <si>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</si>
  <si>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</si>
  <si>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</si>
  <si>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</si>
  <si>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</si>
  <si>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</si>
  <si>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</si>
  <si>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</si>
  <si>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</si>
  <si>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</si>
  <si>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</si>
  <si>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</si>
  <si>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</si>
  <si>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</si>
  <si>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</si>
  <si>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</si>
  <si>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</si>
  <si>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</si>
  <si>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</si>
  <si>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</si>
  <si>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</si>
  <si>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</si>
  <si>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</si>
  <si>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</si>
  <si>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</si>
  <si>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</si>
  <si>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</si>
  <si>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</si>
  <si>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</si>
  <si>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</si>
  <si>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</si>
  <si>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</si>
  <si>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</si>
  <si>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</si>
  <si>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</si>
  <si>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</si>
  <si>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</si>
  <si>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</si>
  <si>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</si>
  <si>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</si>
  <si>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</si>
  <si>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</si>
  <si>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</si>
  <si>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</si>
  <si>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</si>
  <si>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</si>
  <si>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</si>
  <si>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</si>
  <si>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</si>
  <si>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</si>
  <si>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</si>
  <si>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</si>
  <si>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</si>
  <si>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</si>
  <si>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</si>
  <si>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</si>
  <si>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</si>
  <si>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</si>
  <si>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</si>
  <si>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</si>
  <si>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</si>
  <si>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</si>
  <si>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</si>
  <si>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</si>
  <si>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</si>
  <si>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</si>
  <si>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</si>
  <si>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</si>
  <si>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</si>
  <si>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</si>
  <si>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</si>
  <si>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</si>
  <si>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</si>
  <si>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</si>
  <si>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</si>
  <si>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</si>
  <si>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</si>
  <si>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</si>
  <si>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</si>
  <si>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</si>
  <si>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</si>
  <si>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</si>
  <si>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</si>
  <si>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</si>
  <si>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</si>
  <si>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</si>
  <si>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</si>
  <si>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</si>
  <si>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</si>
  <si>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</si>
  <si>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</si>
  <si>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</si>
  <si>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</si>
  <si>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</si>
  <si>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</si>
  <si>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</si>
  <si>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</si>
  <si>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</si>
  <si>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</si>
  <si>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</si>
  <si>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</si>
  <si>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</si>
  <si>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</si>
  <si>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</si>
  <si>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</si>
  <si>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</si>
  <si>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</si>
  <si>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</si>
  <si>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</si>
  <si>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</si>
  <si>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</si>
  <si>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</si>
  <si>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</si>
  <si>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</si>
  <si>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</si>
  <si>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</si>
  <si>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</si>
  <si>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</si>
  <si>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</si>
  <si>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</si>
  <si>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</si>
  <si>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</si>
  <si>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</si>
  <si>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</si>
  <si>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</si>
  <si>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</si>
  <si>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</si>
  <si>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</si>
  <si>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</si>
  <si>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</si>
  <si>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</si>
  <si>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</si>
  <si>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</si>
  <si>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</si>
  <si>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</si>
  <si>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</si>
  <si>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</si>
  <si>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</si>
  <si>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</si>
  <si>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</si>
  <si>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</si>
  <si>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</si>
  <si>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</si>
  <si>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</si>
  <si>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</si>
  <si>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</si>
  <si>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</si>
  <si>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</si>
  <si>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</si>
  <si>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</si>
  <si>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</si>
  <si>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</si>
  <si>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</si>
  <si>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</si>
  <si>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</si>
  <si>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</si>
  <si>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</si>
  <si>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</si>
  <si>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</si>
  <si>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</si>
  <si>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</si>
  <si>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</si>
  <si>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</si>
  <si>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</si>
  <si>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</si>
  <si>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</si>
  <si>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</si>
  <si>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</si>
  <si>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</si>
  <si>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</si>
  <si>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</si>
  <si>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</si>
  <si>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</si>
  <si>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</si>
  <si>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</si>
  <si>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</si>
  <si>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</si>
  <si>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</si>
  <si>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</si>
  <si>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</si>
  <si>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</si>
  <si>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</si>
  <si>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</si>
  <si>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</si>
  <si>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</si>
  <si>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</si>
  <si>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</si>
  <si>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</si>
  <si>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</si>
  <si>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</si>
  <si>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</si>
  <si>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</si>
  <si>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</si>
  <si>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</si>
  <si>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</si>
  <si>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</si>
  <si>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</si>
  <si>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</si>
  <si>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1. Fund 1337 ($75.2M) - Timing of consolidated supplemental hospital payments.</t>
  </si>
  <si>
    <t>Medicaid Transformation</t>
  </si>
  <si>
    <t>Medicaid Transformation Legislative Reporting - Prepared by DMA Financial Planning &amp; Analysis on April 29, 2019</t>
  </si>
  <si>
    <t>Actuals - March 2018 (Month-End)</t>
  </si>
  <si>
    <t>Actuals - March 2019 (Month-End)</t>
  </si>
  <si>
    <t>Data Source for Actuals: March 2019 BD-701</t>
  </si>
  <si>
    <t>Actuals - March 2018 (YTD)</t>
  </si>
  <si>
    <t>Actuals - March 2019 (YTD)</t>
  </si>
  <si>
    <t>Auth. Budget - March 2019 (Month-End)</t>
  </si>
  <si>
    <t>Auth. Budget - March 2019 (YTD)</t>
  </si>
  <si>
    <t>Per Member Per Month Expenditures 
by Category of Service  (March 2019 Month-End)</t>
  </si>
  <si>
    <t>Enrollment for March 2019:</t>
  </si>
  <si>
    <t>Per Member Per Month Expenditures 
by Category of Service  (March 2019 - State Fiscal Year-to-Date)</t>
  </si>
  <si>
    <t>Total Member Months for March 2019:</t>
  </si>
  <si>
    <t>2. Enrollment data as of February 28, 2019. These individuals were eligible for benefits in March 2019.</t>
  </si>
  <si>
    <t>ENROLLMENT AS OF February 28, 2019 BY PROGRAM AID CATEGORY - COUNTY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</si>
</sst>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mic Sans MS"/>
      <family val="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14" applyNumberFormat="0" applyAlignment="0" applyProtection="0"/>
    <xf numFmtId="0" fontId="38" fillId="12" borderId="15" applyNumberFormat="0" applyAlignment="0" applyProtection="0"/>
    <xf numFmtId="0" fontId="39" fillId="12" borderId="14" applyNumberFormat="0" applyAlignment="0" applyProtection="0"/>
    <xf numFmtId="0" fontId="40" fillId="0" borderId="16" applyNumberFormat="0" applyFill="0" applyAlignment="0" applyProtection="0"/>
    <xf numFmtId="0" fontId="41" fillId="13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7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2 2" xfId="66" xr:uid="{00000000-0005-0000-0000-000002000000}"/>
    <cellStyle name="Comma 3" xfId="11" xr:uid="{00000000-0005-0000-0000-000002000000}"/>
    <cellStyle name="Comma 3 2" xfId="65" xr:uid="{00000000-0005-0000-0000-000004000000}"/>
    <cellStyle name="Comma 3 3" xfId="61" xr:uid="{00000000-0005-0000-0000-000003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2 3" xfId="63" xr:uid="{00000000-0005-0000-0000-00000D000000}"/>
    <cellStyle name="Normal 3" xfId="15" xr:uid="{00000000-0005-0000-0000-00000D000000}"/>
    <cellStyle name="Normal 3 2" xfId="64" xr:uid="{00000000-0005-0000-0000-00000E000000}"/>
    <cellStyle name="Normal 4" xfId="18" xr:uid="{00000000-0005-0000-0000-00000E000000}"/>
    <cellStyle name="Normal 4 2" xfId="62" xr:uid="{00000000-0005-0000-0000-00000F000000}"/>
    <cellStyle name="Normal 46" xfId="14" xr:uid="{00000000-0005-0000-0000-00000F000000}"/>
    <cellStyle name="Normal 5" xfId="60" xr:uid="{00000000-0005-0000-0000-000010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5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6">
        <f>SUMIF($E$3:$AN$3,$AP$1,$E4:$AN4)</f>
        <v>0</v>
      </c>
      <c r="AQ4" s="96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3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416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6.05" customHeight="1" x14ac:dyDescent="0.3">
      <c r="A2" s="55"/>
      <c r="B2" s="57"/>
      <c r="C2" s="169" t="s">
        <v>466</v>
      </c>
      <c r="D2" s="169"/>
      <c r="E2" s="169"/>
      <c r="F2" s="169"/>
      <c r="G2" s="58"/>
      <c r="H2" s="169" t="s">
        <v>464</v>
      </c>
      <c r="I2" s="169"/>
      <c r="J2" s="169"/>
      <c r="K2" s="169"/>
      <c r="L2" s="58"/>
      <c r="M2" s="169" t="s">
        <v>94</v>
      </c>
      <c r="N2" s="169"/>
      <c r="O2" s="169"/>
      <c r="P2" s="169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9642.3307097238412</v>
      </c>
      <c r="D4" s="11">
        <v>6365.0126723522326</v>
      </c>
      <c r="E4" s="11">
        <v>113.62918466225713</v>
      </c>
      <c r="F4" s="11">
        <v>3163.6888527093515</v>
      </c>
      <c r="G4" s="11">
        <v>9419.7224630699984</v>
      </c>
      <c r="H4" s="11">
        <v>9419.7224630699984</v>
      </c>
      <c r="I4" s="11">
        <v>6233.9820067199998</v>
      </c>
      <c r="J4" s="11">
        <v>117.93192255000001</v>
      </c>
      <c r="K4" s="11">
        <v>3067.8085337999987</v>
      </c>
      <c r="L4" s="11"/>
      <c r="M4" s="11">
        <v>-222.6082466538428</v>
      </c>
      <c r="N4" s="11">
        <v>-131.03066563223274</v>
      </c>
      <c r="O4" s="11">
        <v>4.3027378877428788</v>
      </c>
      <c r="P4" s="11">
        <v>-95.880318909352937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960.71130340435616</v>
      </c>
      <c r="D5" s="34">
        <v>528.21958892454063</v>
      </c>
      <c r="E5" s="34">
        <v>434.27335142192828</v>
      </c>
      <c r="F5" s="34">
        <v>-1.7816369421127547</v>
      </c>
      <c r="G5" s="54">
        <v>940.09284963999994</v>
      </c>
      <c r="H5" s="34">
        <v>940.09284963999994</v>
      </c>
      <c r="I5" s="34">
        <v>526.83674096000004</v>
      </c>
      <c r="J5" s="34">
        <v>444.45408864000001</v>
      </c>
      <c r="K5" s="34">
        <v>-31.197979960000112</v>
      </c>
      <c r="L5" s="14"/>
      <c r="M5" s="34">
        <v>-20.618453764356218</v>
      </c>
      <c r="N5" s="34">
        <v>-1.3828479645405878</v>
      </c>
      <c r="O5" s="34">
        <v>10.180737218071727</v>
      </c>
      <c r="P5" s="34">
        <v>-29.416343017887357</v>
      </c>
    </row>
    <row r="6" spans="1:19" ht="19.5" customHeight="1" x14ac:dyDescent="0.3">
      <c r="A6" s="9">
        <v>1331</v>
      </c>
      <c r="B6" s="10" t="s">
        <v>404</v>
      </c>
      <c r="C6" s="32">
        <v>-950.49888621836112</v>
      </c>
      <c r="D6" s="32">
        <v>-661.43074578886149</v>
      </c>
      <c r="E6" s="32">
        <v>0</v>
      </c>
      <c r="F6" s="32">
        <v>-289.06814042949964</v>
      </c>
      <c r="G6" s="11">
        <v>913.74679170000002</v>
      </c>
      <c r="H6" s="32">
        <v>-913.74679170000002</v>
      </c>
      <c r="I6" s="32">
        <v>-638.7056062800001</v>
      </c>
      <c r="J6" s="32">
        <v>0</v>
      </c>
      <c r="K6" s="32">
        <v>-275.04118541999992</v>
      </c>
      <c r="L6" s="16"/>
      <c r="M6" s="32">
        <v>36.752094518361105</v>
      </c>
      <c r="N6" s="32">
        <v>22.725139508861389</v>
      </c>
      <c r="O6" s="32">
        <v>0</v>
      </c>
      <c r="P6" s="32">
        <v>14.026955009499716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156.24626819059634</v>
      </c>
      <c r="D7" s="34">
        <v>108.15860773398539</v>
      </c>
      <c r="E7" s="34">
        <v>0</v>
      </c>
      <c r="F7" s="34">
        <v>48.087660456610948</v>
      </c>
      <c r="G7" s="54">
        <v>150.31039709000001</v>
      </c>
      <c r="H7" s="34">
        <v>150.31039709000001</v>
      </c>
      <c r="I7" s="34">
        <v>104.96558194000001</v>
      </c>
      <c r="J7" s="34">
        <v>0</v>
      </c>
      <c r="K7" s="34">
        <v>45.344815150000002</v>
      </c>
      <c r="L7" s="14"/>
      <c r="M7" s="34">
        <v>-5.9358711005963301</v>
      </c>
      <c r="N7" s="34">
        <v>-3.1930257939853846</v>
      </c>
      <c r="O7" s="34">
        <v>0</v>
      </c>
      <c r="P7" s="34">
        <v>-2.7428453066109455</v>
      </c>
    </row>
    <row r="8" spans="1:19" ht="19.5" customHeight="1" x14ac:dyDescent="0.3">
      <c r="A8" s="9">
        <v>1101</v>
      </c>
      <c r="B8" s="10" t="s">
        <v>397</v>
      </c>
      <c r="C8" s="32">
        <v>151.94976299999999</v>
      </c>
      <c r="D8" s="32">
        <v>88.4865645</v>
      </c>
      <c r="E8" s="32">
        <v>27.425396999999993</v>
      </c>
      <c r="F8" s="32">
        <v>36.0378015</v>
      </c>
      <c r="G8" s="11">
        <v>123.73049003</v>
      </c>
      <c r="H8" s="32">
        <v>123.73049003</v>
      </c>
      <c r="I8" s="32">
        <v>72.178865270000003</v>
      </c>
      <c r="J8" s="32">
        <v>32.011742439999999</v>
      </c>
      <c r="K8" s="32">
        <v>19.539882319999997</v>
      </c>
      <c r="L8" s="16"/>
      <c r="M8" s="32">
        <v>-28.219272969999992</v>
      </c>
      <c r="N8" s="32">
        <v>-16.307699229999997</v>
      </c>
      <c r="O8" s="32">
        <v>4.5863454400000059</v>
      </c>
      <c r="P8" s="32">
        <v>-16.49791918</v>
      </c>
    </row>
    <row r="9" spans="1:19" s="15" customFormat="1" ht="19.5" customHeight="1" x14ac:dyDescent="0.3">
      <c r="A9" s="12">
        <v>1320</v>
      </c>
      <c r="B9" s="13" t="s">
        <v>402</v>
      </c>
      <c r="C9" s="34">
        <v>143.23837449964472</v>
      </c>
      <c r="D9" s="34">
        <v>91.796972891780953</v>
      </c>
      <c r="E9" s="34">
        <v>42.62516537894399</v>
      </c>
      <c r="F9" s="34">
        <v>8.8162362289197773</v>
      </c>
      <c r="G9" s="54">
        <v>88.83061312000001</v>
      </c>
      <c r="H9" s="34">
        <v>88.83061312000001</v>
      </c>
      <c r="I9" s="34">
        <v>58.277411020000017</v>
      </c>
      <c r="J9" s="34">
        <v>37.088675869999996</v>
      </c>
      <c r="K9" s="34">
        <v>-6.535473770000003</v>
      </c>
      <c r="L9" s="14"/>
      <c r="M9" s="34">
        <v>-54.407761379644711</v>
      </c>
      <c r="N9" s="34">
        <v>-33.519561871780937</v>
      </c>
      <c r="O9" s="34">
        <v>-5.5364895089439941</v>
      </c>
      <c r="P9" s="34">
        <v>-15.35170999891978</v>
      </c>
    </row>
    <row r="10" spans="1:19" ht="19.5" customHeight="1" x14ac:dyDescent="0.3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54.214731640000004</v>
      </c>
      <c r="H10" s="32">
        <v>54.214731640000004</v>
      </c>
      <c r="I10" s="32">
        <v>32.698463649999987</v>
      </c>
      <c r="J10" s="32">
        <v>43.720576109999996</v>
      </c>
      <c r="K10" s="32">
        <v>-22.204308119999979</v>
      </c>
      <c r="L10" s="32"/>
      <c r="M10" s="32">
        <v>54.214731640000004</v>
      </c>
      <c r="N10" s="32">
        <v>32.698463649999987</v>
      </c>
      <c r="O10" s="32">
        <v>43.720576109999996</v>
      </c>
      <c r="P10" s="32">
        <v>-22.204308119999979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-44.799213416321827</v>
      </c>
      <c r="D11" s="34">
        <v>-35.21442635900155</v>
      </c>
      <c r="E11" s="34">
        <v>0.67500000000000004</v>
      </c>
      <c r="F11" s="34">
        <v>-10.259787057320278</v>
      </c>
      <c r="G11" s="54">
        <v>43.342087300000024</v>
      </c>
      <c r="H11" s="34">
        <v>-43.342087300000024</v>
      </c>
      <c r="I11" s="34">
        <v>-36.444473739999992</v>
      </c>
      <c r="J11" s="34">
        <v>0.84706534999999983</v>
      </c>
      <c r="K11" s="34">
        <v>-7.7446789100000313</v>
      </c>
      <c r="L11" s="14"/>
      <c r="M11" s="34">
        <v>1.4571261163218026</v>
      </c>
      <c r="N11" s="34">
        <v>-1.2300473809984425</v>
      </c>
      <c r="O11" s="34">
        <v>0.17206534999999978</v>
      </c>
      <c r="P11" s="34">
        <v>2.5151081473202455</v>
      </c>
    </row>
    <row r="12" spans="1:19" ht="19.5" customHeight="1" x14ac:dyDescent="0.3">
      <c r="A12" s="9">
        <v>1103</v>
      </c>
      <c r="B12" s="10" t="s">
        <v>399</v>
      </c>
      <c r="C12" s="32">
        <v>41.079083999999995</v>
      </c>
      <c r="D12" s="32">
        <v>37.359242250000001</v>
      </c>
      <c r="E12" s="32">
        <v>3.32472375</v>
      </c>
      <c r="F12" s="32">
        <v>0.39511799999999342</v>
      </c>
      <c r="G12" s="11">
        <v>12.835960330000001</v>
      </c>
      <c r="H12" s="32">
        <v>12.835960330000001</v>
      </c>
      <c r="I12" s="32">
        <v>12.300811379999999</v>
      </c>
      <c r="J12" s="32">
        <v>0.27085782000000003</v>
      </c>
      <c r="K12" s="32">
        <v>0.26429113000000171</v>
      </c>
      <c r="L12" s="16"/>
      <c r="M12" s="32">
        <v>-28.243123669999996</v>
      </c>
      <c r="N12" s="32">
        <v>-25.058430870000002</v>
      </c>
      <c r="O12" s="32">
        <v>-3.0538659299999997</v>
      </c>
      <c r="P12" s="32">
        <v>-0.13082686999999371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41.050403250000002</v>
      </c>
      <c r="D13" s="34">
        <v>0</v>
      </c>
      <c r="E13" s="34">
        <v>41.050403249999988</v>
      </c>
      <c r="F13" s="34">
        <v>0</v>
      </c>
      <c r="G13" s="54">
        <v>8.6692219999999995</v>
      </c>
      <c r="H13" s="34">
        <v>8.6692219999999995</v>
      </c>
      <c r="I13" s="34">
        <v>0</v>
      </c>
      <c r="J13" s="34">
        <v>13.257344539999998</v>
      </c>
      <c r="K13" s="34">
        <v>-4.5881225399999988</v>
      </c>
      <c r="L13" s="34"/>
      <c r="M13" s="34">
        <v>-32.381181250000004</v>
      </c>
      <c r="N13" s="34">
        <v>0</v>
      </c>
      <c r="O13" s="34">
        <v>-27.79305870999999</v>
      </c>
      <c r="P13" s="34">
        <v>-4.5881225400000147</v>
      </c>
    </row>
    <row r="14" spans="1:19" ht="19.5" customHeight="1" x14ac:dyDescent="0.3">
      <c r="A14" s="9">
        <v>1104</v>
      </c>
      <c r="B14" s="10" t="s">
        <v>458</v>
      </c>
      <c r="C14" s="32">
        <v>46.555887000000006</v>
      </c>
      <c r="D14" s="32">
        <v>16.949500499999999</v>
      </c>
      <c r="E14" s="32">
        <v>29.606386499999999</v>
      </c>
      <c r="F14" s="32">
        <v>0</v>
      </c>
      <c r="G14" s="11">
        <v>2.24361414</v>
      </c>
      <c r="H14" s="32">
        <v>2.24361414</v>
      </c>
      <c r="I14" s="32">
        <v>1.7176080000000003E-2</v>
      </c>
      <c r="J14" s="32">
        <v>2.2790430000000002</v>
      </c>
      <c r="K14" s="32">
        <v>-5.2604940000000155E-2</v>
      </c>
      <c r="L14" s="16"/>
      <c r="M14" s="32">
        <v>-44.312272860000007</v>
      </c>
      <c r="N14" s="32">
        <v>-16.93232442</v>
      </c>
      <c r="O14" s="32">
        <v>-27.327343499999998</v>
      </c>
      <c r="P14" s="32">
        <v>-5.2604940000009037E-2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3.4124999999999997E-4</v>
      </c>
      <c r="D15" s="34">
        <v>0</v>
      </c>
      <c r="E15" s="34">
        <v>3.4124999999999997E-4</v>
      </c>
      <c r="F15" s="34">
        <v>0</v>
      </c>
      <c r="G15" s="54">
        <v>1.4039909800000006</v>
      </c>
      <c r="H15" s="34">
        <v>-1.4039909800000006</v>
      </c>
      <c r="I15" s="34">
        <v>0</v>
      </c>
      <c r="J15" s="34">
        <v>-19.20181985999999</v>
      </c>
      <c r="K15" s="34">
        <v>17.79782887999999</v>
      </c>
      <c r="L15" s="14"/>
      <c r="M15" s="34">
        <v>-1.4043322300000005</v>
      </c>
      <c r="N15" s="34">
        <v>0</v>
      </c>
      <c r="O15" s="34">
        <v>-19.202161109999992</v>
      </c>
      <c r="P15" s="34">
        <v>17.79782887999999</v>
      </c>
    </row>
    <row r="16" spans="1:19" ht="19.5" customHeight="1" x14ac:dyDescent="0.3">
      <c r="A16" s="9">
        <v>1992</v>
      </c>
      <c r="B16" s="10" t="s">
        <v>90</v>
      </c>
      <c r="C16" s="32">
        <v>0.89021550000000016</v>
      </c>
      <c r="D16" s="32">
        <v>0.89021550000000016</v>
      </c>
      <c r="E16" s="32">
        <v>0</v>
      </c>
      <c r="F16" s="32">
        <v>0</v>
      </c>
      <c r="G16" s="11">
        <v>1.1869540000000001</v>
      </c>
      <c r="H16" s="32">
        <v>1.1869540000000001</v>
      </c>
      <c r="I16" s="32">
        <v>1.2473924000000003</v>
      </c>
      <c r="J16" s="32">
        <v>-6.0437280000000003E-2</v>
      </c>
      <c r="K16" s="32">
        <v>-1.120000000222332E-6</v>
      </c>
      <c r="L16" s="16"/>
      <c r="M16" s="32">
        <v>0.29673849999999991</v>
      </c>
      <c r="N16" s="32">
        <v>0.35717690000000013</v>
      </c>
      <c r="O16" s="32">
        <v>-6.0437280000000003E-2</v>
      </c>
      <c r="P16" s="32">
        <v>-1.120000000222332E-6</v>
      </c>
    </row>
    <row r="17" spans="1:16" s="15" customFormat="1" ht="19.5" customHeight="1" x14ac:dyDescent="0.3">
      <c r="A17" s="12">
        <v>1350</v>
      </c>
      <c r="B17" s="13" t="s">
        <v>406</v>
      </c>
      <c r="C17" s="34">
        <v>0</v>
      </c>
      <c r="D17" s="34">
        <v>0</v>
      </c>
      <c r="E17" s="34">
        <v>0</v>
      </c>
      <c r="F17" s="34">
        <v>0</v>
      </c>
      <c r="G17" s="54">
        <v>0.86820071999999993</v>
      </c>
      <c r="H17" s="34">
        <v>-0.86820071999999993</v>
      </c>
      <c r="I17" s="34">
        <v>0</v>
      </c>
      <c r="J17" s="34">
        <v>0</v>
      </c>
      <c r="K17" s="34">
        <v>-0.86820071999999993</v>
      </c>
      <c r="L17" s="14"/>
      <c r="M17" s="34">
        <v>-0.86820071999999993</v>
      </c>
      <c r="N17" s="34">
        <v>0</v>
      </c>
      <c r="O17" s="34">
        <v>0</v>
      </c>
      <c r="P17" s="34">
        <v>-0.86820071999999993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1.1641532182693481E-16</v>
      </c>
      <c r="H18" s="32">
        <v>1.1641532182693481E-16</v>
      </c>
      <c r="I18" s="32">
        <v>0.30200126999999993</v>
      </c>
      <c r="J18" s="32">
        <v>0</v>
      </c>
      <c r="K18" s="32">
        <v>-0.30200126999999982</v>
      </c>
      <c r="L18" s="16"/>
      <c r="M18" s="32">
        <v>1.1641532182693481E-16</v>
      </c>
      <c r="N18" s="32">
        <v>0.30200126999999993</v>
      </c>
      <c r="O18" s="32">
        <v>0</v>
      </c>
      <c r="P18" s="32">
        <v>-0.30200126999999982</v>
      </c>
    </row>
    <row r="19" spans="1:16" s="15" customFormat="1" ht="19.2" customHeight="1" x14ac:dyDescent="0.3">
      <c r="A19" s="12">
        <v>1102</v>
      </c>
      <c r="B19" s="13" t="s">
        <v>398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8.9999999999999999E-8</v>
      </c>
      <c r="J19" s="132">
        <v>-0.35489112</v>
      </c>
      <c r="K19" s="132">
        <v>0.35489103</v>
      </c>
      <c r="L19" s="19"/>
      <c r="M19" s="132">
        <v>0</v>
      </c>
      <c r="N19" s="132">
        <v>8.9999999999999999E-8</v>
      </c>
      <c r="O19" s="132">
        <v>-0.35489112</v>
      </c>
      <c r="P19" s="132">
        <v>0.35489103</v>
      </c>
    </row>
    <row r="20" spans="1:16" s="15" customFormat="1" ht="19.2" customHeight="1" x14ac:dyDescent="0.3">
      <c r="A20" s="9">
        <v>1210</v>
      </c>
      <c r="B20" s="10" t="s">
        <v>414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6">
        <v>0</v>
      </c>
      <c r="D21" s="116">
        <v>0</v>
      </c>
      <c r="E21" s="116">
        <v>0</v>
      </c>
      <c r="F21" s="116">
        <v>0</v>
      </c>
      <c r="G21" s="54">
        <v>0</v>
      </c>
      <c r="H21" s="116">
        <v>0</v>
      </c>
      <c r="I21" s="116">
        <v>24.665774689999992</v>
      </c>
      <c r="J21" s="116">
        <v>5.4921810000000008E-2</v>
      </c>
      <c r="K21" s="116">
        <v>-24.720696499999992</v>
      </c>
      <c r="L21" s="14"/>
      <c r="M21" s="116">
        <v>0</v>
      </c>
      <c r="N21" s="116">
        <v>24.665774689999992</v>
      </c>
      <c r="O21" s="116">
        <v>5.4921810000000008E-2</v>
      </c>
      <c r="P21" s="116">
        <v>-24.720696499999992</v>
      </c>
    </row>
    <row r="22" spans="1:16" s="28" customFormat="1" ht="19.5" customHeight="1" x14ac:dyDescent="0.3">
      <c r="A22" s="24"/>
      <c r="B22" s="25" t="s">
        <v>93</v>
      </c>
      <c r="C22" s="26">
        <v>10188.754250183754</v>
      </c>
      <c r="D22" s="26">
        <v>6540.2281925046746</v>
      </c>
      <c r="E22" s="26">
        <v>692.60995321312919</v>
      </c>
      <c r="F22" s="26">
        <v>2955.9161044659504</v>
      </c>
      <c r="G22" s="27"/>
      <c r="H22" s="26">
        <v>9842.4762243599998</v>
      </c>
      <c r="I22" s="26">
        <v>6392.322145449999</v>
      </c>
      <c r="J22" s="26">
        <v>672.29908986999988</v>
      </c>
      <c r="K22" s="27">
        <v>2777.8549890400009</v>
      </c>
      <c r="L22" s="27"/>
      <c r="M22" s="26">
        <v>-346.27802582375716</v>
      </c>
      <c r="N22" s="26">
        <v>-147.90604705467672</v>
      </c>
      <c r="O22" s="26">
        <v>-20.310863343129366</v>
      </c>
      <c r="P22" s="26">
        <v>-178.06111542595107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8" t="s">
        <v>462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35">
      <c r="A26" s="143"/>
      <c r="B26" s="144"/>
      <c r="C26" s="145"/>
      <c r="D26" s="141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 ht="15" customHeight="1" x14ac:dyDescent="0.3">
      <c r="A27" s="146" t="s">
        <v>393</v>
      </c>
      <c r="B27" s="144"/>
      <c r="C27" s="152" t="s">
        <v>413</v>
      </c>
      <c r="D27" s="142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16" ht="15" customHeight="1" x14ac:dyDescent="0.3">
      <c r="A28" s="147" t="s">
        <v>394</v>
      </c>
      <c r="B28" s="142"/>
      <c r="C28" s="172" t="s">
        <v>457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x14ac:dyDescent="0.3">
      <c r="A29" s="147" t="s">
        <v>395</v>
      </c>
      <c r="B29" s="142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</row>
    <row r="30" spans="1:16" x14ac:dyDescent="0.3">
      <c r="A30" s="147" t="s">
        <v>396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3">
      <c r="A31" s="149"/>
      <c r="B31" s="142"/>
      <c r="C31" s="142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</row>
    <row r="32" spans="1:16" x14ac:dyDescent="0.3">
      <c r="A32" s="149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1:16" x14ac:dyDescent="0.3">
      <c r="A33" s="147" t="s">
        <v>459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</sheetData>
  <mergeCells count="7">
    <mergeCell ref="C28:P28"/>
    <mergeCell ref="C29:P29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70" t="s">
        <v>373</v>
      </c>
      <c r="B4" s="171"/>
      <c r="C4" s="167" t="s">
        <v>369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9" s="56" customFormat="1" ht="15.6" customHeight="1" x14ac:dyDescent="0.3">
      <c r="A5" s="55"/>
      <c r="B5" s="57"/>
      <c r="C5" s="169" t="e">
        <f>"Forecast"&amp;" "&amp;"-"&amp;" "&amp;#REF!&amp;" "&amp;"(MTD)"</f>
        <v>#REF!</v>
      </c>
      <c r="D5" s="169"/>
      <c r="E5" s="169"/>
      <c r="F5" s="169"/>
      <c r="G5" s="58"/>
      <c r="H5" s="169" t="e">
        <f>"Actuals"&amp;" "&amp;"-"&amp;" "&amp;#REF!&amp;" "&amp;"(MTD)"</f>
        <v>#REF!</v>
      </c>
      <c r="I5" s="169"/>
      <c r="J5" s="169"/>
      <c r="K5" s="169"/>
      <c r="L5" s="58"/>
      <c r="M5" s="169" t="s">
        <v>252</v>
      </c>
      <c r="N5" s="169"/>
      <c r="O5" s="169"/>
      <c r="P5" s="169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8" t="s">
        <v>393</v>
      </c>
    </row>
    <row r="32" spans="1:16" x14ac:dyDescent="0.3">
      <c r="A32" s="94" t="s">
        <v>394</v>
      </c>
    </row>
    <row r="33" spans="1:1" x14ac:dyDescent="0.3">
      <c r="A33" s="94" t="s">
        <v>395</v>
      </c>
    </row>
    <row r="34" spans="1:1" x14ac:dyDescent="0.3">
      <c r="A34" s="94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70" t="s">
        <v>373</v>
      </c>
      <c r="B4" s="171"/>
      <c r="C4" s="167" t="s">
        <v>389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9" s="56" customFormat="1" ht="15.6" customHeight="1" x14ac:dyDescent="0.3">
      <c r="A5" s="55"/>
      <c r="B5" s="57"/>
      <c r="C5" s="169" t="e">
        <f>"Forecast"&amp;" "&amp;"-"&amp;" "&amp;#REF!&amp;" "&amp;"(YTD)"</f>
        <v>#REF!</v>
      </c>
      <c r="D5" s="169"/>
      <c r="E5" s="169"/>
      <c r="F5" s="169"/>
      <c r="G5" s="58"/>
      <c r="H5" s="169" t="e">
        <f>"Actuals"&amp;" "&amp;"-"&amp;" "&amp;#REF!&amp;" "&amp;"(YTD)"</f>
        <v>#REF!</v>
      </c>
      <c r="I5" s="169"/>
      <c r="J5" s="169"/>
      <c r="K5" s="169"/>
      <c r="L5" s="58"/>
      <c r="M5" s="169" t="s">
        <v>252</v>
      </c>
      <c r="N5" s="169"/>
      <c r="O5" s="169"/>
      <c r="P5" s="169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93" t="s">
        <v>70</v>
      </c>
      <c r="D6" s="93" t="s">
        <v>71</v>
      </c>
      <c r="E6" s="93" t="s">
        <v>72</v>
      </c>
      <c r="F6" s="93" t="s">
        <v>73</v>
      </c>
      <c r="G6" s="58" t="s">
        <v>387</v>
      </c>
      <c r="H6" s="93" t="s">
        <v>70</v>
      </c>
      <c r="I6" s="93" t="s">
        <v>71</v>
      </c>
      <c r="J6" s="93" t="s">
        <v>72</v>
      </c>
      <c r="K6" s="93" t="s">
        <v>73</v>
      </c>
      <c r="L6" s="58" t="s">
        <v>387</v>
      </c>
      <c r="M6" s="93" t="s">
        <v>70</v>
      </c>
      <c r="N6" s="93" t="s">
        <v>71</v>
      </c>
      <c r="O6" s="93" t="s">
        <v>72</v>
      </c>
      <c r="P6" s="9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8" t="s">
        <v>393</v>
      </c>
    </row>
    <row r="32" spans="1:16" x14ac:dyDescent="0.3">
      <c r="A32" s="94" t="s">
        <v>394</v>
      </c>
    </row>
    <row r="33" spans="1:1" x14ac:dyDescent="0.3">
      <c r="A33" s="94" t="s">
        <v>395</v>
      </c>
    </row>
    <row r="34" spans="1:1" x14ac:dyDescent="0.3">
      <c r="A34" s="94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421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5.6" customHeight="1" x14ac:dyDescent="0.3">
      <c r="A2" s="55"/>
      <c r="B2" s="57"/>
      <c r="C2" s="169" t="s">
        <v>460</v>
      </c>
      <c r="D2" s="169"/>
      <c r="E2" s="169"/>
      <c r="F2" s="169"/>
      <c r="G2" s="58"/>
      <c r="H2" s="169" t="s">
        <v>461</v>
      </c>
      <c r="I2" s="169"/>
      <c r="J2" s="169"/>
      <c r="K2" s="169"/>
      <c r="L2" s="58"/>
      <c r="M2" s="169" t="s">
        <v>368</v>
      </c>
      <c r="N2" s="169"/>
      <c r="O2" s="169"/>
      <c r="P2" s="169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16.470957699999996</v>
      </c>
      <c r="D4" s="11">
        <v>16.470976179999997</v>
      </c>
      <c r="E4" s="11">
        <v>0</v>
      </c>
      <c r="F4" s="11">
        <v>-1.8480000001375174E-5</v>
      </c>
      <c r="G4" s="11">
        <v>19.918383589999998</v>
      </c>
      <c r="H4" s="11">
        <v>19.918383589999998</v>
      </c>
      <c r="I4" s="11">
        <v>19.925477560000001</v>
      </c>
      <c r="J4" s="11">
        <v>0</v>
      </c>
      <c r="K4" s="11">
        <v>-7.0939700000032246E-3</v>
      </c>
      <c r="L4" s="16"/>
      <c r="M4" s="11">
        <v>3.4474258900000017</v>
      </c>
      <c r="N4" s="11">
        <v>3.4545013800000035</v>
      </c>
      <c r="O4" s="11">
        <v>0</v>
      </c>
      <c r="P4" s="11">
        <v>-7.0754900000018495E-3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0.6346835500000001</v>
      </c>
      <c r="D5" s="34">
        <v>0.6346835500000001</v>
      </c>
      <c r="E5" s="34">
        <v>0</v>
      </c>
      <c r="F5" s="34">
        <v>0</v>
      </c>
      <c r="G5" s="54">
        <v>0.69836374999999995</v>
      </c>
      <c r="H5" s="34">
        <v>0.69836374999999995</v>
      </c>
      <c r="I5" s="34">
        <v>0.69836399000000005</v>
      </c>
      <c r="J5" s="34">
        <v>0</v>
      </c>
      <c r="K5" s="34">
        <v>-2.400000000957192E-7</v>
      </c>
      <c r="L5" s="14"/>
      <c r="M5" s="34">
        <v>6.3680199999999854E-2</v>
      </c>
      <c r="N5" s="34">
        <v>6.3680439999999949E-2</v>
      </c>
      <c r="O5" s="34">
        <v>0</v>
      </c>
      <c r="P5" s="34">
        <v>-2.400000000957192E-7</v>
      </c>
    </row>
    <row r="6" spans="1:19" ht="19.5" customHeight="1" x14ac:dyDescent="0.3">
      <c r="A6" s="9">
        <v>1330</v>
      </c>
      <c r="B6" s="10" t="s">
        <v>403</v>
      </c>
      <c r="C6" s="32">
        <v>-9.4900799999999997E-3</v>
      </c>
      <c r="D6" s="32">
        <v>-8.6332700000000002E-3</v>
      </c>
      <c r="E6" s="32">
        <v>0</v>
      </c>
      <c r="F6" s="32">
        <v>-8.5680999999999952E-4</v>
      </c>
      <c r="G6" s="11">
        <v>0.35705219999999999</v>
      </c>
      <c r="H6" s="32">
        <v>-0.35705219999999999</v>
      </c>
      <c r="I6" s="32">
        <v>-0.35430262000000001</v>
      </c>
      <c r="J6" s="32">
        <v>0</v>
      </c>
      <c r="K6" s="32">
        <v>-2.7495799999999737E-3</v>
      </c>
      <c r="L6" s="16"/>
      <c r="M6" s="32">
        <v>-0.34756211999999997</v>
      </c>
      <c r="N6" s="32">
        <v>-0.34566934999999999</v>
      </c>
      <c r="O6" s="32">
        <v>0</v>
      </c>
      <c r="P6" s="32">
        <v>-1.8927699999999881E-3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-1.25245E-3</v>
      </c>
      <c r="D7" s="34">
        <v>-1.2502000000000001E-3</v>
      </c>
      <c r="E7" s="34">
        <v>0</v>
      </c>
      <c r="F7" s="34">
        <v>-2.249999999999865E-6</v>
      </c>
      <c r="G7" s="54">
        <v>0.27275073999999999</v>
      </c>
      <c r="H7" s="34">
        <v>0.27275073999999999</v>
      </c>
      <c r="I7" s="34">
        <v>0.26221024999999998</v>
      </c>
      <c r="J7" s="34">
        <v>4.6974000000000001E-4</v>
      </c>
      <c r="K7" s="34">
        <v>1.0070750000000014E-2</v>
      </c>
      <c r="L7" s="14"/>
      <c r="M7" s="34">
        <v>0.27400319000000001</v>
      </c>
      <c r="N7" s="34">
        <v>0.26346044999999996</v>
      </c>
      <c r="O7" s="34">
        <v>4.6974000000000001E-4</v>
      </c>
      <c r="P7" s="34">
        <v>1.0073000000000051E-2</v>
      </c>
    </row>
    <row r="8" spans="1:19" ht="19.5" customHeight="1" x14ac:dyDescent="0.3">
      <c r="A8" s="9">
        <v>1102</v>
      </c>
      <c r="B8" s="10" t="s">
        <v>398</v>
      </c>
      <c r="C8" s="32">
        <v>0.14945652000000001</v>
      </c>
      <c r="D8" s="32">
        <v>0.14945651999999998</v>
      </c>
      <c r="E8" s="32">
        <v>0</v>
      </c>
      <c r="F8" s="32">
        <v>2.7755575615628914E-17</v>
      </c>
      <c r="G8" s="11">
        <v>0.24184863000000001</v>
      </c>
      <c r="H8" s="32">
        <v>0.24184863000000001</v>
      </c>
      <c r="I8" s="32">
        <v>0.24184863000000001</v>
      </c>
      <c r="J8" s="32">
        <v>0</v>
      </c>
      <c r="K8" s="32">
        <v>0</v>
      </c>
      <c r="L8" s="16"/>
      <c r="M8" s="32">
        <v>9.239211E-2</v>
      </c>
      <c r="N8" s="32">
        <v>9.2392110000000027E-2</v>
      </c>
      <c r="O8" s="32">
        <v>0</v>
      </c>
      <c r="P8" s="32">
        <v>-2.7755575615628914E-17</v>
      </c>
    </row>
    <row r="9" spans="1:19" s="15" customFormat="1" ht="19.5" customHeight="1" x14ac:dyDescent="0.3">
      <c r="A9" s="12">
        <v>1340</v>
      </c>
      <c r="B9" s="13" t="s">
        <v>85</v>
      </c>
      <c r="C9" s="34">
        <v>-2.0689500000000004E-3</v>
      </c>
      <c r="D9" s="34">
        <v>0</v>
      </c>
      <c r="E9" s="34">
        <v>0</v>
      </c>
      <c r="F9" s="34">
        <v>-2.0689500000000004E-3</v>
      </c>
      <c r="G9" s="54">
        <v>7.9827220000000004E-2</v>
      </c>
      <c r="H9" s="34">
        <v>7.9827220000000004E-2</v>
      </c>
      <c r="I9" s="34">
        <v>0</v>
      </c>
      <c r="J9" s="34">
        <v>-1.1327745300000001</v>
      </c>
      <c r="K9" s="34">
        <v>1.2126017500000001</v>
      </c>
      <c r="L9" s="14"/>
      <c r="M9" s="34">
        <v>8.1896170000000004E-2</v>
      </c>
      <c r="N9" s="34">
        <v>0</v>
      </c>
      <c r="O9" s="34">
        <v>-1.1327745300000001</v>
      </c>
      <c r="P9" s="34">
        <v>1.2146707000000001</v>
      </c>
    </row>
    <row r="10" spans="1:19" ht="19.5" customHeight="1" x14ac:dyDescent="0.3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1.188235E-2</v>
      </c>
      <c r="H10" s="32">
        <v>1.188235E-2</v>
      </c>
      <c r="I10" s="32">
        <v>0</v>
      </c>
      <c r="J10" s="32">
        <v>0</v>
      </c>
      <c r="K10" s="32">
        <v>1.188235E-2</v>
      </c>
      <c r="L10" s="16"/>
      <c r="M10" s="32">
        <v>1.188235E-2</v>
      </c>
      <c r="N10" s="32">
        <v>0</v>
      </c>
      <c r="O10" s="32">
        <v>0</v>
      </c>
      <c r="P10" s="32">
        <v>1.188235E-2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7.4839199999999998E-3</v>
      </c>
      <c r="D11" s="34">
        <v>7.4839199999999998E-3</v>
      </c>
      <c r="E11" s="34">
        <v>0</v>
      </c>
      <c r="F11" s="34">
        <v>0</v>
      </c>
      <c r="G11" s="54">
        <v>7.7424299999999998E-3</v>
      </c>
      <c r="H11" s="34">
        <v>7.7424299999999998E-3</v>
      </c>
      <c r="I11" s="34">
        <v>7.7424300000000007E-3</v>
      </c>
      <c r="J11" s="34">
        <v>0</v>
      </c>
      <c r="K11" s="34">
        <v>-8.6736173798840355E-19</v>
      </c>
      <c r="L11" s="54"/>
      <c r="M11" s="34">
        <v>2.5850999999999999E-4</v>
      </c>
      <c r="N11" s="34">
        <v>2.5851000000000086E-4</v>
      </c>
      <c r="O11" s="34">
        <v>0</v>
      </c>
      <c r="P11" s="34">
        <v>-8.6736173798840355E-19</v>
      </c>
    </row>
    <row r="12" spans="1:19" s="15" customFormat="1" ht="19.5" customHeight="1" x14ac:dyDescent="0.3">
      <c r="A12" s="9">
        <v>1331</v>
      </c>
      <c r="B12" s="10" t="s">
        <v>404</v>
      </c>
      <c r="C12" s="32">
        <v>-2.9783079999999997E-2</v>
      </c>
      <c r="D12" s="32">
        <v>-2.9783080000000003E-2</v>
      </c>
      <c r="E12" s="32">
        <v>0</v>
      </c>
      <c r="F12" s="32">
        <v>6.9388939039072284E-18</v>
      </c>
      <c r="G12" s="11">
        <v>2.7039099999999999E-3</v>
      </c>
      <c r="H12" s="32">
        <v>-2.7039099999999999E-3</v>
      </c>
      <c r="I12" s="32">
        <v>-2.7039099999999999E-3</v>
      </c>
      <c r="J12" s="32">
        <v>0</v>
      </c>
      <c r="K12" s="32">
        <v>0</v>
      </c>
      <c r="L12" s="16"/>
      <c r="M12" s="32">
        <v>2.7079169999999996E-2</v>
      </c>
      <c r="N12" s="32">
        <v>2.7079170000000003E-2</v>
      </c>
      <c r="O12" s="32">
        <v>0</v>
      </c>
      <c r="P12" s="32">
        <v>-6.9388939039072284E-18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7">
        <v>0</v>
      </c>
      <c r="D14" s="127">
        <v>0</v>
      </c>
      <c r="E14" s="127">
        <v>0</v>
      </c>
      <c r="F14" s="127">
        <v>0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0</v>
      </c>
      <c r="N14" s="127">
        <v>0</v>
      </c>
      <c r="O14" s="127">
        <v>0</v>
      </c>
      <c r="P14" s="127">
        <v>0</v>
      </c>
    </row>
    <row r="15" spans="1:19" s="15" customFormat="1" ht="19.5" customHeight="1" x14ac:dyDescent="0.3">
      <c r="A15" s="12">
        <v>1910</v>
      </c>
      <c r="B15" s="92" t="s">
        <v>88</v>
      </c>
      <c r="C15" s="128">
        <v>0</v>
      </c>
      <c r="D15" s="128">
        <v>0</v>
      </c>
      <c r="E15" s="128">
        <v>3.4249000000000004E-4</v>
      </c>
      <c r="F15" s="128">
        <v>-3.4249000000000004E-4</v>
      </c>
      <c r="G15" s="54">
        <v>0</v>
      </c>
      <c r="H15" s="128">
        <v>0</v>
      </c>
      <c r="I15" s="128">
        <v>0</v>
      </c>
      <c r="J15" s="128">
        <v>0.12199876</v>
      </c>
      <c r="K15" s="128">
        <v>-0.12199876</v>
      </c>
      <c r="L15" s="129"/>
      <c r="M15" s="128">
        <v>0</v>
      </c>
      <c r="N15" s="128">
        <v>0</v>
      </c>
      <c r="O15" s="128">
        <v>0.12165627</v>
      </c>
      <c r="P15" s="128">
        <v>-0.12165627</v>
      </c>
      <c r="Q15" s="72"/>
    </row>
    <row r="16" spans="1:19" s="15" customFormat="1" ht="19.5" customHeight="1" x14ac:dyDescent="0.3">
      <c r="A16" s="9">
        <v>1810</v>
      </c>
      <c r="B16" s="10" t="s">
        <v>407</v>
      </c>
      <c r="C16" s="130">
        <v>0</v>
      </c>
      <c r="D16" s="130">
        <v>-2.5714880000000002E-2</v>
      </c>
      <c r="E16" s="130">
        <v>0</v>
      </c>
      <c r="F16" s="130">
        <v>2.5714880000000002E-2</v>
      </c>
      <c r="G16" s="11">
        <v>0</v>
      </c>
      <c r="H16" s="130">
        <v>0</v>
      </c>
      <c r="I16" s="130">
        <v>1.15257407</v>
      </c>
      <c r="J16" s="130">
        <v>0</v>
      </c>
      <c r="K16" s="130">
        <v>-1.15257407</v>
      </c>
      <c r="L16" s="131"/>
      <c r="M16" s="130">
        <v>0</v>
      </c>
      <c r="N16" s="130">
        <v>1.17828895</v>
      </c>
      <c r="O16" s="130">
        <v>0</v>
      </c>
      <c r="P16" s="130">
        <v>-1.17828895</v>
      </c>
      <c r="Q16" s="72"/>
    </row>
    <row r="17" spans="1:16" s="28" customFormat="1" ht="19.5" customHeight="1" x14ac:dyDescent="0.3">
      <c r="A17" s="24"/>
      <c r="B17" s="25" t="s">
        <v>93</v>
      </c>
      <c r="C17" s="26">
        <v>17.219987129999996</v>
      </c>
      <c r="D17" s="26">
        <v>17.197218739999997</v>
      </c>
      <c r="E17" s="26">
        <v>3.4249000000000004E-4</v>
      </c>
      <c r="F17" s="26">
        <v>2.2425899999999527E-2</v>
      </c>
      <c r="G17" s="27"/>
      <c r="H17" s="26">
        <v>20.871042599999996</v>
      </c>
      <c r="I17" s="26">
        <v>21.931210400000001</v>
      </c>
      <c r="J17" s="26">
        <v>-1.01030603</v>
      </c>
      <c r="K17" s="27">
        <v>-4.986177000000569E-2</v>
      </c>
      <c r="L17" s="27"/>
      <c r="M17" s="26">
        <v>3.6510554700000015</v>
      </c>
      <c r="N17" s="26">
        <v>4.7339916600000027</v>
      </c>
      <c r="O17" s="26">
        <v>-1.0106485200000002</v>
      </c>
      <c r="P17" s="26">
        <v>-7.2287670000001025E-2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462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4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3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3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3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7" t="s">
        <v>459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417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5.6" customHeight="1" x14ac:dyDescent="0.3">
      <c r="A2" s="55"/>
      <c r="B2" s="57"/>
      <c r="C2" s="169" t="s">
        <v>463</v>
      </c>
      <c r="D2" s="169"/>
      <c r="E2" s="169"/>
      <c r="F2" s="169"/>
      <c r="G2" s="58"/>
      <c r="H2" s="169" t="s">
        <v>464</v>
      </c>
      <c r="I2" s="169"/>
      <c r="J2" s="169"/>
      <c r="K2" s="169"/>
      <c r="L2" s="58"/>
      <c r="M2" s="169" t="s">
        <v>368</v>
      </c>
      <c r="N2" s="169"/>
      <c r="O2" s="169"/>
      <c r="P2" s="169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146.40965016999999</v>
      </c>
      <c r="D4" s="11">
        <v>146.31962359000008</v>
      </c>
      <c r="E4" s="11">
        <v>0</v>
      </c>
      <c r="F4" s="11">
        <v>9.0026579999914702E-2</v>
      </c>
      <c r="G4" s="11">
        <v>163.27615895999995</v>
      </c>
      <c r="H4" s="11">
        <v>163.27615895999995</v>
      </c>
      <c r="I4" s="11">
        <v>163.27709999000001</v>
      </c>
      <c r="J4" s="11">
        <v>0</v>
      </c>
      <c r="K4" s="11">
        <v>-9.4103000006384718E-4</v>
      </c>
      <c r="L4" s="16"/>
      <c r="M4" s="11">
        <v>16.866508789999955</v>
      </c>
      <c r="N4" s="11">
        <v>16.957476399999933</v>
      </c>
      <c r="O4" s="11">
        <v>0</v>
      </c>
      <c r="P4" s="11">
        <v>-9.0967609999978549E-2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5.5144436999999993</v>
      </c>
      <c r="D5" s="34">
        <v>5.5112156700000003</v>
      </c>
      <c r="E5" s="34">
        <v>0</v>
      </c>
      <c r="F5" s="34">
        <v>3.2280299999989381E-3</v>
      </c>
      <c r="G5" s="54">
        <v>6.0453343400000001</v>
      </c>
      <c r="H5" s="34">
        <v>6.0453343400000001</v>
      </c>
      <c r="I5" s="34">
        <v>6.0453345800000005</v>
      </c>
      <c r="J5" s="34">
        <v>0</v>
      </c>
      <c r="K5" s="34">
        <v>-2.4000000031776381E-7</v>
      </c>
      <c r="L5" s="14"/>
      <c r="M5" s="34">
        <v>0.53089064000000086</v>
      </c>
      <c r="N5" s="34">
        <v>0.53411891000000011</v>
      </c>
      <c r="O5" s="34">
        <v>0</v>
      </c>
      <c r="P5" s="34">
        <v>-3.2282699999992559E-3</v>
      </c>
    </row>
    <row r="6" spans="1:19" ht="19.5" customHeight="1" x14ac:dyDescent="0.3">
      <c r="A6" s="9">
        <v>1102</v>
      </c>
      <c r="B6" s="10" t="s">
        <v>398</v>
      </c>
      <c r="C6" s="32">
        <v>1.3363536699999998</v>
      </c>
      <c r="D6" s="32">
        <v>1.3357266799999998</v>
      </c>
      <c r="E6" s="32">
        <v>0</v>
      </c>
      <c r="F6" s="32">
        <v>6.2698999999999394E-4</v>
      </c>
      <c r="G6" s="11">
        <v>1.5341685700000001</v>
      </c>
      <c r="H6" s="32">
        <v>1.5341685700000001</v>
      </c>
      <c r="I6" s="32">
        <v>1.5341685700000001</v>
      </c>
      <c r="J6" s="32">
        <v>0</v>
      </c>
      <c r="K6" s="32">
        <v>0</v>
      </c>
      <c r="L6" s="16"/>
      <c r="M6" s="32">
        <v>0.19781490000000024</v>
      </c>
      <c r="N6" s="32">
        <v>0.19844189000000023</v>
      </c>
      <c r="O6" s="32">
        <v>0</v>
      </c>
      <c r="P6" s="32">
        <v>-6.2698999999999394E-4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-0.21651868000000002</v>
      </c>
      <c r="D7" s="34">
        <v>-0.21074889999999996</v>
      </c>
      <c r="E7" s="34">
        <v>0</v>
      </c>
      <c r="F7" s="34">
        <v>-5.7697800000000576E-3</v>
      </c>
      <c r="G7" s="54">
        <v>0.68580138000000013</v>
      </c>
      <c r="H7" s="34">
        <v>-0.68580138000000013</v>
      </c>
      <c r="I7" s="34">
        <v>-0.6993557199999999</v>
      </c>
      <c r="J7" s="34">
        <v>0</v>
      </c>
      <c r="K7" s="34">
        <v>1.3554339999999776E-2</v>
      </c>
      <c r="L7" s="14"/>
      <c r="M7" s="34">
        <v>-0.46928270000000011</v>
      </c>
      <c r="N7" s="34">
        <v>-0.48860681999999994</v>
      </c>
      <c r="O7" s="34">
        <v>0</v>
      </c>
      <c r="P7" s="34">
        <v>1.9324119999999834E-2</v>
      </c>
    </row>
    <row r="8" spans="1:19" ht="19.5" customHeight="1" x14ac:dyDescent="0.3">
      <c r="A8" s="9">
        <v>1320</v>
      </c>
      <c r="B8" s="10" t="s">
        <v>412</v>
      </c>
      <c r="C8" s="32">
        <v>-1.9845324600000001</v>
      </c>
      <c r="D8" s="32">
        <v>-1.9827963199999998</v>
      </c>
      <c r="E8" s="32">
        <v>0</v>
      </c>
      <c r="F8" s="32">
        <v>-1.7361400000002192E-3</v>
      </c>
      <c r="G8" s="11">
        <v>0.34868002000000003</v>
      </c>
      <c r="H8" s="32">
        <v>0.34868002000000003</v>
      </c>
      <c r="I8" s="32">
        <v>0.26437693000000018</v>
      </c>
      <c r="J8" s="32">
        <v>2.68988E-3</v>
      </c>
      <c r="K8" s="32">
        <v>8.1613209999999853E-2</v>
      </c>
      <c r="L8" s="16"/>
      <c r="M8" s="32">
        <v>2.3332124800000003</v>
      </c>
      <c r="N8" s="32">
        <v>2.2471732499999999</v>
      </c>
      <c r="O8" s="32">
        <v>2.68988E-3</v>
      </c>
      <c r="P8" s="32">
        <v>8.334935000000035E-2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-0.19691104999999998</v>
      </c>
      <c r="D9" s="34">
        <v>-0.19677608999999999</v>
      </c>
      <c r="E9" s="34">
        <v>0</v>
      </c>
      <c r="F9" s="34">
        <v>-1.3495999999998953E-4</v>
      </c>
      <c r="G9" s="54">
        <v>0.24433217999999998</v>
      </c>
      <c r="H9" s="34">
        <v>-0.24433217999999998</v>
      </c>
      <c r="I9" s="34">
        <v>-0.24433218000000001</v>
      </c>
      <c r="J9" s="34">
        <v>0</v>
      </c>
      <c r="K9" s="34">
        <v>2.7755575615628914E-17</v>
      </c>
      <c r="L9" s="14"/>
      <c r="M9" s="34">
        <v>-4.7421130000000006E-2</v>
      </c>
      <c r="N9" s="34">
        <v>-4.7556090000000023E-2</v>
      </c>
      <c r="O9" s="34">
        <v>0</v>
      </c>
      <c r="P9" s="34">
        <v>1.3496000000001729E-4</v>
      </c>
    </row>
    <row r="10" spans="1:19" ht="19.5" customHeight="1" x14ac:dyDescent="0.3">
      <c r="A10" s="9">
        <v>1101</v>
      </c>
      <c r="B10" s="10" t="s">
        <v>410</v>
      </c>
      <c r="C10" s="32">
        <v>9.6323560000000003E-2</v>
      </c>
      <c r="D10" s="32">
        <v>9.6261200000000005E-2</v>
      </c>
      <c r="E10" s="32">
        <v>0</v>
      </c>
      <c r="F10" s="32">
        <v>6.2359999999997417E-5</v>
      </c>
      <c r="G10" s="11">
        <v>7.7604610000000004E-2</v>
      </c>
      <c r="H10" s="32">
        <v>7.7604610000000004E-2</v>
      </c>
      <c r="I10" s="32">
        <v>7.7604610000000004E-2</v>
      </c>
      <c r="J10" s="32">
        <v>0</v>
      </c>
      <c r="K10" s="32">
        <v>0</v>
      </c>
      <c r="L10" s="16"/>
      <c r="M10" s="32">
        <v>-1.8718949999999998E-2</v>
      </c>
      <c r="N10" s="32">
        <v>-1.8656590000000001E-2</v>
      </c>
      <c r="O10" s="32">
        <v>0</v>
      </c>
      <c r="P10" s="32">
        <v>-6.2359999999997417E-5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0</v>
      </c>
      <c r="D11" s="34">
        <v>-2.0570330000000001E-2</v>
      </c>
      <c r="E11" s="34">
        <v>0</v>
      </c>
      <c r="F11" s="34">
        <v>2.0570330000000001E-2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3.5637000000000002E-2</v>
      </c>
      <c r="N11" s="34">
        <v>5.6207419999999994E-2</v>
      </c>
      <c r="O11" s="34">
        <v>0</v>
      </c>
      <c r="P11" s="34">
        <v>-2.0570419999999992E-2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-0.18792769000000001</v>
      </c>
      <c r="D12" s="32">
        <v>0</v>
      </c>
      <c r="E12" s="32">
        <v>0</v>
      </c>
      <c r="F12" s="32">
        <v>-0.18792769000000001</v>
      </c>
      <c r="G12" s="11">
        <v>1.6505960000000007E-2</v>
      </c>
      <c r="H12" s="32">
        <v>-1.6505960000000007E-2</v>
      </c>
      <c r="I12" s="32">
        <v>0</v>
      </c>
      <c r="J12" s="32">
        <v>-1.1657851499999998</v>
      </c>
      <c r="K12" s="32">
        <v>1.1492791899999999</v>
      </c>
      <c r="L12" s="16"/>
      <c r="M12" s="32">
        <v>0.17142172999999999</v>
      </c>
      <c r="N12" s="32">
        <v>0</v>
      </c>
      <c r="O12" s="32">
        <v>-1.1657851499999998</v>
      </c>
      <c r="P12" s="32">
        <v>1.3372068799999999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-6.5309999999999965E-2</v>
      </c>
      <c r="D13" s="34">
        <v>-6.519244000000006E-2</v>
      </c>
      <c r="E13" s="34">
        <v>0</v>
      </c>
      <c r="F13" s="34">
        <v>-1.1755999999990552E-4</v>
      </c>
      <c r="G13" s="54">
        <v>1.2073250000000001E-2</v>
      </c>
      <c r="H13" s="34">
        <v>1.2073250000000001E-2</v>
      </c>
      <c r="I13" s="34">
        <v>-2.5545579999999998E-2</v>
      </c>
      <c r="J13" s="34">
        <v>1.9090000000000001E-4</v>
      </c>
      <c r="K13" s="34">
        <v>3.7427929999999998E-2</v>
      </c>
      <c r="L13" s="14"/>
      <c r="M13" s="34">
        <v>7.7383249999999959E-2</v>
      </c>
      <c r="N13" s="34">
        <v>3.9646860000000061E-2</v>
      </c>
      <c r="O13" s="34">
        <v>1.9090000000000001E-4</v>
      </c>
      <c r="P13" s="34">
        <v>3.7545489999999897E-2</v>
      </c>
    </row>
    <row r="14" spans="1:19" s="15" customFormat="1" ht="19.5" customHeight="1" x14ac:dyDescent="0.3">
      <c r="A14" s="9">
        <v>1350</v>
      </c>
      <c r="B14" s="10" t="s">
        <v>406</v>
      </c>
      <c r="C14" s="127">
        <v>-1.5666050000000001E-2</v>
      </c>
      <c r="D14" s="127">
        <v>0</v>
      </c>
      <c r="E14" s="127">
        <v>0</v>
      </c>
      <c r="F14" s="127">
        <v>-1.5666050000000001E-2</v>
      </c>
      <c r="G14" s="11">
        <v>4.31388E-3</v>
      </c>
      <c r="H14" s="127">
        <v>-4.31388E-3</v>
      </c>
      <c r="I14" s="127">
        <v>0</v>
      </c>
      <c r="J14" s="127">
        <v>0</v>
      </c>
      <c r="K14" s="127">
        <v>-4.31388E-3</v>
      </c>
      <c r="L14" s="53"/>
      <c r="M14" s="127">
        <v>1.1352170000000002E-2</v>
      </c>
      <c r="N14" s="127">
        <v>0</v>
      </c>
      <c r="O14" s="127">
        <v>0</v>
      </c>
      <c r="P14" s="127">
        <v>1.1352170000000002E-2</v>
      </c>
    </row>
    <row r="15" spans="1:19" s="15" customFormat="1" ht="19.5" customHeight="1" x14ac:dyDescent="0.3">
      <c r="A15" s="12">
        <v>1910</v>
      </c>
      <c r="B15" s="92" t="s">
        <v>88</v>
      </c>
      <c r="C15" s="128">
        <v>0</v>
      </c>
      <c r="D15" s="128">
        <v>0</v>
      </c>
      <c r="E15" s="128">
        <v>-6.4013800000000008E-3</v>
      </c>
      <c r="F15" s="128">
        <v>6.4013800000000008E-3</v>
      </c>
      <c r="G15" s="54">
        <v>0</v>
      </c>
      <c r="H15" s="128">
        <v>0</v>
      </c>
      <c r="I15" s="128">
        <v>0</v>
      </c>
      <c r="J15" s="128">
        <v>0.12407984000000001</v>
      </c>
      <c r="K15" s="128">
        <v>-0.12407984000000001</v>
      </c>
      <c r="L15" s="129"/>
      <c r="M15" s="128">
        <v>0</v>
      </c>
      <c r="N15" s="128">
        <v>0</v>
      </c>
      <c r="O15" s="128">
        <v>0.13048122000000001</v>
      </c>
      <c r="P15" s="128">
        <v>-0.13048122000000001</v>
      </c>
    </row>
    <row r="16" spans="1:19" s="15" customFormat="1" ht="19.5" customHeight="1" x14ac:dyDescent="0.3">
      <c r="A16" s="9">
        <v>1810</v>
      </c>
      <c r="B16" s="10" t="s">
        <v>407</v>
      </c>
      <c r="C16" s="130">
        <v>0</v>
      </c>
      <c r="D16" s="130">
        <v>7.6137999999999998E-4</v>
      </c>
      <c r="E16" s="130">
        <v>0</v>
      </c>
      <c r="F16" s="130">
        <v>-7.6137999999999998E-4</v>
      </c>
      <c r="G16" s="11">
        <v>0</v>
      </c>
      <c r="H16" s="130">
        <v>0</v>
      </c>
      <c r="I16" s="130">
        <v>1.2338986699999999</v>
      </c>
      <c r="J16" s="130">
        <v>0</v>
      </c>
      <c r="K16" s="130">
        <v>-1.2338986699999999</v>
      </c>
      <c r="L16" s="131"/>
      <c r="M16" s="130">
        <v>0</v>
      </c>
      <c r="N16" s="130">
        <v>1.2331372899999999</v>
      </c>
      <c r="O16" s="130">
        <v>0</v>
      </c>
      <c r="P16" s="130">
        <v>-1.2331372899999999</v>
      </c>
    </row>
    <row r="17" spans="1:16" s="28" customFormat="1" ht="19.5" customHeight="1" x14ac:dyDescent="0.3">
      <c r="A17" s="24"/>
      <c r="B17" s="25" t="s">
        <v>93</v>
      </c>
      <c r="C17" s="26">
        <v>150.68990516999995</v>
      </c>
      <c r="D17" s="26">
        <v>150.78750444000008</v>
      </c>
      <c r="E17" s="26">
        <v>-6.4013800000000008E-3</v>
      </c>
      <c r="F17" s="26">
        <v>-9.1197890000131357E-2</v>
      </c>
      <c r="G17" s="27"/>
      <c r="H17" s="26">
        <v>170.37870334999997</v>
      </c>
      <c r="I17" s="26">
        <v>171.49888696000002</v>
      </c>
      <c r="J17" s="26">
        <v>-1.0388245299999999</v>
      </c>
      <c r="K17" s="27">
        <v>-8.1359080000054984E-2</v>
      </c>
      <c r="L17" s="27"/>
      <c r="M17" s="26">
        <v>19.688798179999957</v>
      </c>
      <c r="N17" s="26">
        <v>20.711382519999933</v>
      </c>
      <c r="O17" s="26">
        <v>-1.0324231499999998</v>
      </c>
      <c r="P17" s="26">
        <v>9.8388100000230683E-3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462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3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3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3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3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7" t="s">
        <v>459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422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5.6" customHeight="1" x14ac:dyDescent="0.3">
      <c r="A2" s="55"/>
      <c r="B2" s="57"/>
      <c r="C2" s="169" t="s">
        <v>465</v>
      </c>
      <c r="D2" s="169"/>
      <c r="E2" s="169"/>
      <c r="F2" s="169"/>
      <c r="G2" s="58"/>
      <c r="H2" s="169" t="s">
        <v>461</v>
      </c>
      <c r="I2" s="169"/>
      <c r="J2" s="169"/>
      <c r="K2" s="169"/>
      <c r="L2" s="58"/>
      <c r="M2" s="169" t="s">
        <v>94</v>
      </c>
      <c r="N2" s="169"/>
      <c r="O2" s="169"/>
      <c r="P2" s="169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411</v>
      </c>
      <c r="C4" s="11">
        <v>16.797645127022875</v>
      </c>
      <c r="D4" s="11">
        <v>16.768808437784454</v>
      </c>
      <c r="E4" s="11">
        <v>0</v>
      </c>
      <c r="F4" s="11">
        <v>2.8836689238421087E-2</v>
      </c>
      <c r="G4" s="11">
        <v>19.918383589999998</v>
      </c>
      <c r="H4" s="11">
        <v>19.918383589999998</v>
      </c>
      <c r="I4" s="11">
        <v>19.925477560000001</v>
      </c>
      <c r="J4" s="11">
        <v>0</v>
      </c>
      <c r="K4" s="11">
        <v>-7.0939700000032246E-3</v>
      </c>
      <c r="L4" s="16"/>
      <c r="M4" s="11">
        <v>3.1207384629771227</v>
      </c>
      <c r="N4" s="11">
        <v>3.156669122215547</v>
      </c>
      <c r="O4" s="11">
        <v>0</v>
      </c>
      <c r="P4" s="11">
        <v>-3.5930659238424312E-2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0.64570098604018711</v>
      </c>
      <c r="D5" s="34">
        <v>0.6457004828338897</v>
      </c>
      <c r="E5" s="34">
        <v>0</v>
      </c>
      <c r="F5" s="34">
        <v>5.0320629740863154E-7</v>
      </c>
      <c r="G5" s="54">
        <v>0.69836374999999995</v>
      </c>
      <c r="H5" s="34">
        <v>0.69836374999999995</v>
      </c>
      <c r="I5" s="34">
        <v>0.69836399000000005</v>
      </c>
      <c r="J5" s="34">
        <v>0</v>
      </c>
      <c r="K5" s="34">
        <v>-2.400000000957192E-7</v>
      </c>
      <c r="L5" s="14"/>
      <c r="M5" s="34">
        <v>5.2662763959812842E-2</v>
      </c>
      <c r="N5" s="34">
        <v>5.2663507166110346E-2</v>
      </c>
      <c r="O5" s="34">
        <v>0</v>
      </c>
      <c r="P5" s="34">
        <v>-7.4320629750435074E-7</v>
      </c>
    </row>
    <row r="6" spans="1:19" ht="19.5" customHeight="1" x14ac:dyDescent="0.3">
      <c r="A6" s="9">
        <v>1330</v>
      </c>
      <c r="B6" s="10" t="s">
        <v>403</v>
      </c>
      <c r="C6" s="32">
        <v>-2.1890999999999997E-2</v>
      </c>
      <c r="D6" s="32">
        <v>-2.1697083333333329E-2</v>
      </c>
      <c r="E6" s="32">
        <v>0</v>
      </c>
      <c r="F6" s="32">
        <v>-1.9391666666666862E-4</v>
      </c>
      <c r="G6" s="11">
        <v>0.35705219999999999</v>
      </c>
      <c r="H6" s="32">
        <v>-0.35705219999999999</v>
      </c>
      <c r="I6" s="32">
        <v>-0.35430262000000001</v>
      </c>
      <c r="J6" s="32">
        <v>0</v>
      </c>
      <c r="K6" s="32">
        <v>-2.7495799999999737E-3</v>
      </c>
      <c r="L6" s="16"/>
      <c r="M6" s="32">
        <v>-0.33516119999999999</v>
      </c>
      <c r="N6" s="32">
        <v>-0.3326055366666667</v>
      </c>
      <c r="O6" s="32">
        <v>0</v>
      </c>
      <c r="P6" s="32">
        <v>-2.5556633333332912E-3</v>
      </c>
    </row>
    <row r="7" spans="1:19" s="15" customFormat="1" ht="19.5" customHeight="1" x14ac:dyDescent="0.3">
      <c r="A7" s="12">
        <v>1320</v>
      </c>
      <c r="B7" s="13" t="s">
        <v>412</v>
      </c>
      <c r="C7" s="34">
        <v>-0.2206225</v>
      </c>
      <c r="D7" s="34">
        <v>-0.22062241666666665</v>
      </c>
      <c r="E7" s="34">
        <v>0</v>
      </c>
      <c r="F7" s="34">
        <v>-8.3333333344981497E-8</v>
      </c>
      <c r="G7" s="54">
        <v>0.27275073999999999</v>
      </c>
      <c r="H7" s="34">
        <v>0.27275073999999999</v>
      </c>
      <c r="I7" s="34">
        <v>0.26221024999999998</v>
      </c>
      <c r="J7" s="34">
        <v>4.6974000000000001E-4</v>
      </c>
      <c r="K7" s="34">
        <v>1.0070750000000014E-2</v>
      </c>
      <c r="L7" s="14"/>
      <c r="M7" s="34">
        <v>0.49337323999999999</v>
      </c>
      <c r="N7" s="34">
        <v>0.48283266666666663</v>
      </c>
      <c r="O7" s="34">
        <v>4.6974000000000001E-4</v>
      </c>
      <c r="P7" s="34">
        <v>1.0070833333333359E-2</v>
      </c>
    </row>
    <row r="8" spans="1:19" ht="19.5" customHeight="1" x14ac:dyDescent="0.3">
      <c r="A8" s="9">
        <v>1102</v>
      </c>
      <c r="B8" s="10" t="s">
        <v>398</v>
      </c>
      <c r="C8" s="32">
        <v>0.15666666666666665</v>
      </c>
      <c r="D8" s="32">
        <v>0.15567966666666666</v>
      </c>
      <c r="E8" s="32">
        <v>0</v>
      </c>
      <c r="F8" s="32">
        <v>9.8699999999998789E-4</v>
      </c>
      <c r="G8" s="11">
        <v>0.24184863000000001</v>
      </c>
      <c r="H8" s="32">
        <v>0.24184863000000001</v>
      </c>
      <c r="I8" s="32">
        <v>0.24184863000000001</v>
      </c>
      <c r="J8" s="32">
        <v>0</v>
      </c>
      <c r="K8" s="32">
        <v>0</v>
      </c>
      <c r="L8" s="16"/>
      <c r="M8" s="32">
        <v>8.518196333333336E-2</v>
      </c>
      <c r="N8" s="32">
        <v>8.6168963333333348E-2</v>
      </c>
      <c r="O8" s="32">
        <v>0</v>
      </c>
      <c r="P8" s="32">
        <v>-9.8699999999998789E-4</v>
      </c>
    </row>
    <row r="9" spans="1:19" s="15" customFormat="1" ht="19.5" customHeight="1" x14ac:dyDescent="0.3">
      <c r="A9" s="12">
        <v>1340</v>
      </c>
      <c r="B9" s="13" t="s">
        <v>85</v>
      </c>
      <c r="C9" s="34">
        <v>0</v>
      </c>
      <c r="D9" s="34">
        <v>0</v>
      </c>
      <c r="E9" s="34">
        <v>0</v>
      </c>
      <c r="F9" s="34">
        <v>0</v>
      </c>
      <c r="G9" s="54">
        <v>7.9827220000000004E-2</v>
      </c>
      <c r="H9" s="34">
        <v>7.9827220000000004E-2</v>
      </c>
      <c r="I9" s="34">
        <v>0</v>
      </c>
      <c r="J9" s="34">
        <v>-1.1327745300000001</v>
      </c>
      <c r="K9" s="34">
        <v>1.2126017500000001</v>
      </c>
      <c r="L9" s="14"/>
      <c r="M9" s="34">
        <v>7.9827220000000004E-2</v>
      </c>
      <c r="N9" s="34">
        <v>0</v>
      </c>
      <c r="O9" s="34">
        <v>-1.1327745300000001</v>
      </c>
      <c r="P9" s="34">
        <v>1.2126017500000001</v>
      </c>
    </row>
    <row r="10" spans="1:19" ht="19.5" customHeight="1" x14ac:dyDescent="0.3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1.188235E-2</v>
      </c>
      <c r="H10" s="32">
        <v>1.188235E-2</v>
      </c>
      <c r="I10" s="32">
        <v>0</v>
      </c>
      <c r="J10" s="32">
        <v>0</v>
      </c>
      <c r="K10" s="32">
        <v>1.188235E-2</v>
      </c>
      <c r="L10" s="16"/>
      <c r="M10" s="32">
        <v>1.188235E-2</v>
      </c>
      <c r="N10" s="32">
        <v>0</v>
      </c>
      <c r="O10" s="32">
        <v>0</v>
      </c>
      <c r="P10" s="32">
        <v>1.188235E-2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1.5215166666666669E-2</v>
      </c>
      <c r="D11" s="34">
        <v>1.1734166666666665E-2</v>
      </c>
      <c r="E11" s="34">
        <v>0</v>
      </c>
      <c r="F11" s="34">
        <v>3.4810000000000032E-3</v>
      </c>
      <c r="G11" s="54">
        <v>7.7424299999999998E-3</v>
      </c>
      <c r="H11" s="34">
        <v>7.7424299999999998E-3</v>
      </c>
      <c r="I11" s="34">
        <v>7.7424300000000007E-3</v>
      </c>
      <c r="J11" s="34">
        <v>0</v>
      </c>
      <c r="K11" s="34">
        <v>-8.6736173798840355E-19</v>
      </c>
      <c r="L11" s="54"/>
      <c r="M11" s="34">
        <v>-7.4727366666666687E-3</v>
      </c>
      <c r="N11" s="34">
        <v>-3.9917366666666646E-3</v>
      </c>
      <c r="O11" s="34">
        <v>0</v>
      </c>
      <c r="P11" s="34">
        <v>-3.4810000000000041E-3</v>
      </c>
    </row>
    <row r="12" spans="1:19" s="15" customFormat="1" ht="19.5" customHeight="1" x14ac:dyDescent="0.3">
      <c r="A12" s="9">
        <v>1331</v>
      </c>
      <c r="B12" s="10" t="s">
        <v>404</v>
      </c>
      <c r="C12" s="32">
        <v>-3.3635295721657153E-2</v>
      </c>
      <c r="D12" s="32">
        <v>-3.3635295721657153E-2</v>
      </c>
      <c r="E12" s="32">
        <v>0</v>
      </c>
      <c r="F12" s="32">
        <v>0</v>
      </c>
      <c r="G12" s="11">
        <v>2.7039099999999999E-3</v>
      </c>
      <c r="H12" s="32">
        <v>-2.7039099999999999E-3</v>
      </c>
      <c r="I12" s="32">
        <v>-2.7039099999999999E-3</v>
      </c>
      <c r="J12" s="32">
        <v>0</v>
      </c>
      <c r="K12" s="32">
        <v>0</v>
      </c>
      <c r="L12" s="16"/>
      <c r="M12" s="32">
        <v>3.0931385721657153E-2</v>
      </c>
      <c r="N12" s="32">
        <v>3.0931385721657153E-2</v>
      </c>
      <c r="O12" s="32">
        <v>0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7">
        <v>2.9697500000000002E-3</v>
      </c>
      <c r="D14" s="127">
        <v>2.9697500000000002E-3</v>
      </c>
      <c r="E14" s="127">
        <v>0</v>
      </c>
      <c r="F14" s="127">
        <v>0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-2.9697500000000002E-3</v>
      </c>
      <c r="N14" s="127">
        <v>-2.9697500000000002E-3</v>
      </c>
      <c r="O14" s="127">
        <v>0</v>
      </c>
      <c r="P14" s="127">
        <v>0</v>
      </c>
    </row>
    <row r="15" spans="1:19" s="15" customFormat="1" ht="19.5" customHeight="1" x14ac:dyDescent="0.3">
      <c r="A15" s="12">
        <v>1910</v>
      </c>
      <c r="B15" s="92" t="s">
        <v>88</v>
      </c>
      <c r="C15" s="128">
        <v>7.3416666666666671E-5</v>
      </c>
      <c r="D15" s="128">
        <v>0</v>
      </c>
      <c r="E15" s="128">
        <v>7.3416666666666658E-5</v>
      </c>
      <c r="F15" s="128">
        <v>0</v>
      </c>
      <c r="G15" s="54">
        <v>0</v>
      </c>
      <c r="H15" s="128">
        <v>0</v>
      </c>
      <c r="I15" s="128">
        <v>0</v>
      </c>
      <c r="J15" s="128">
        <v>0.12199876</v>
      </c>
      <c r="K15" s="128">
        <v>-0.12199876</v>
      </c>
      <c r="L15" s="129"/>
      <c r="M15" s="128">
        <v>-7.3416666666666671E-5</v>
      </c>
      <c r="N15" s="128">
        <v>0</v>
      </c>
      <c r="O15" s="128">
        <v>0.12192534333333332</v>
      </c>
      <c r="P15" s="128">
        <v>-0.12199876</v>
      </c>
    </row>
    <row r="16" spans="1:19" s="15" customFormat="1" ht="19.5" customHeight="1" x14ac:dyDescent="0.3">
      <c r="A16" s="9">
        <v>1810</v>
      </c>
      <c r="B16" s="10" t="s">
        <v>407</v>
      </c>
      <c r="C16" s="130">
        <v>0</v>
      </c>
      <c r="D16" s="130">
        <v>0</v>
      </c>
      <c r="E16" s="130">
        <v>0</v>
      </c>
      <c r="F16" s="130">
        <v>0</v>
      </c>
      <c r="G16" s="11">
        <v>0</v>
      </c>
      <c r="H16" s="130">
        <v>0</v>
      </c>
      <c r="I16" s="130">
        <v>1.15257407</v>
      </c>
      <c r="J16" s="130">
        <v>0</v>
      </c>
      <c r="K16" s="130">
        <v>-1.15257407</v>
      </c>
      <c r="L16" s="131"/>
      <c r="M16" s="130">
        <v>0</v>
      </c>
      <c r="N16" s="130">
        <v>1.15257407</v>
      </c>
      <c r="O16" s="130">
        <v>0</v>
      </c>
      <c r="P16" s="130">
        <v>-1.15257407</v>
      </c>
    </row>
    <row r="17" spans="1:16" s="28" customFormat="1" ht="19.5" customHeight="1" x14ac:dyDescent="0.3">
      <c r="A17" s="24"/>
      <c r="B17" s="25" t="s">
        <v>93</v>
      </c>
      <c r="C17" s="26">
        <v>17.342122317341403</v>
      </c>
      <c r="D17" s="26">
        <v>17.308937708230019</v>
      </c>
      <c r="E17" s="26">
        <v>7.3416666666666658E-5</v>
      </c>
      <c r="F17" s="26">
        <v>3.3111192444717212E-2</v>
      </c>
      <c r="G17" s="27"/>
      <c r="H17" s="26">
        <v>20.871042599999996</v>
      </c>
      <c r="I17" s="26">
        <v>21.931210400000001</v>
      </c>
      <c r="J17" s="26">
        <v>-1.01030603</v>
      </c>
      <c r="K17" s="27">
        <v>-4.986177000000569E-2</v>
      </c>
      <c r="L17" s="27"/>
      <c r="M17" s="26">
        <v>3.5289202826585928</v>
      </c>
      <c r="N17" s="26">
        <v>4.6222726917699806</v>
      </c>
      <c r="O17" s="26">
        <v>-1.0103794466666667</v>
      </c>
      <c r="P17" s="26">
        <v>-8.2972962444721077E-2</v>
      </c>
    </row>
    <row r="18" spans="1:16" ht="15" customHeight="1" x14ac:dyDescent="0.3">
      <c r="A18" s="4"/>
      <c r="B18" s="6"/>
      <c r="C18" s="138"/>
      <c r="D18" s="138"/>
      <c r="E18" s="138"/>
      <c r="F18" s="138"/>
      <c r="G18" s="139"/>
      <c r="H18" s="138"/>
      <c r="I18" s="138"/>
      <c r="J18" s="138"/>
      <c r="K18" s="140"/>
      <c r="L18" s="139"/>
      <c r="M18" s="138"/>
      <c r="N18" s="138"/>
      <c r="O18" s="138"/>
      <c r="P18" s="140"/>
    </row>
    <row r="19" spans="1:16" ht="15" customHeight="1" x14ac:dyDescent="0.35">
      <c r="A19" s="78" t="s">
        <v>462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3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3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3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3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7" t="s">
        <v>459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418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5.6" customHeight="1" x14ac:dyDescent="0.3">
      <c r="A2" s="55"/>
      <c r="B2" s="57"/>
      <c r="C2" s="169" t="s">
        <v>466</v>
      </c>
      <c r="D2" s="169"/>
      <c r="E2" s="169"/>
      <c r="F2" s="169"/>
      <c r="G2" s="58"/>
      <c r="H2" s="169" t="s">
        <v>464</v>
      </c>
      <c r="I2" s="169"/>
      <c r="J2" s="169"/>
      <c r="K2" s="169"/>
      <c r="L2" s="58"/>
      <c r="M2" s="169" t="s">
        <v>94</v>
      </c>
      <c r="N2" s="169"/>
      <c r="O2" s="169"/>
      <c r="P2" s="169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155.05361683132065</v>
      </c>
      <c r="D4" s="11">
        <v>154.78743470102523</v>
      </c>
      <c r="E4" s="11">
        <v>0</v>
      </c>
      <c r="F4" s="11">
        <v>0.26618213029541948</v>
      </c>
      <c r="G4" s="11">
        <v>163.27615895999995</v>
      </c>
      <c r="H4" s="11">
        <v>163.27615895999995</v>
      </c>
      <c r="I4" s="11">
        <v>163.27709999000001</v>
      </c>
      <c r="J4" s="11">
        <v>0</v>
      </c>
      <c r="K4" s="11">
        <v>-9.4103000006384718E-4</v>
      </c>
      <c r="L4" s="16"/>
      <c r="M4" s="11">
        <v>8.2225421286792937</v>
      </c>
      <c r="N4" s="11">
        <v>8.489665288974777</v>
      </c>
      <c r="O4" s="11">
        <v>0</v>
      </c>
      <c r="P4" s="11">
        <v>-0.26712316029548333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5.7520709531120078</v>
      </c>
      <c r="D5" s="34">
        <v>5.7520664704204991</v>
      </c>
      <c r="E5" s="34">
        <v>0</v>
      </c>
      <c r="F5" s="34">
        <v>4.4826915086559893E-6</v>
      </c>
      <c r="G5" s="54">
        <v>6.0453343400000001</v>
      </c>
      <c r="H5" s="34">
        <v>6.0453343400000001</v>
      </c>
      <c r="I5" s="34">
        <v>6.0453345800000005</v>
      </c>
      <c r="J5" s="34">
        <v>0</v>
      </c>
      <c r="K5" s="34">
        <v>-2.4000000031776381E-7</v>
      </c>
      <c r="L5" s="14"/>
      <c r="M5" s="34">
        <v>0.29326338688799236</v>
      </c>
      <c r="N5" s="34">
        <v>0.29326810957950133</v>
      </c>
      <c r="O5" s="34">
        <v>0</v>
      </c>
      <c r="P5" s="34">
        <v>-4.7226915089737531E-6</v>
      </c>
      <c r="Q5" s="59"/>
    </row>
    <row r="6" spans="1:19" ht="19.5" customHeight="1" x14ac:dyDescent="0.3">
      <c r="A6" s="9">
        <v>1102</v>
      </c>
      <c r="B6" s="10" t="s">
        <v>398</v>
      </c>
      <c r="C6" s="32">
        <v>1.4099999999999997</v>
      </c>
      <c r="D6" s="32">
        <v>1.4011169999999999</v>
      </c>
      <c r="E6" s="32">
        <v>0</v>
      </c>
      <c r="F6" s="32">
        <v>8.8829999999997522E-3</v>
      </c>
      <c r="G6" s="11">
        <v>1.5341685700000001</v>
      </c>
      <c r="H6" s="32">
        <v>1.5341685700000001</v>
      </c>
      <c r="I6" s="32">
        <v>1.5341685700000001</v>
      </c>
      <c r="J6" s="32">
        <v>0</v>
      </c>
      <c r="K6" s="32">
        <v>0</v>
      </c>
      <c r="L6" s="16"/>
      <c r="M6" s="32">
        <v>0.12416857000000037</v>
      </c>
      <c r="N6" s="32">
        <v>0.13305157000000012</v>
      </c>
      <c r="O6" s="32">
        <v>0</v>
      </c>
      <c r="P6" s="32">
        <v>-8.8829999999997522E-3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-0.19701899999999997</v>
      </c>
      <c r="D7" s="34">
        <v>-0.19527374999999994</v>
      </c>
      <c r="E7" s="34">
        <v>0</v>
      </c>
      <c r="F7" s="34">
        <v>-1.7452500000000315E-3</v>
      </c>
      <c r="G7" s="54">
        <v>0.68580138000000013</v>
      </c>
      <c r="H7" s="34">
        <v>-0.68580138000000013</v>
      </c>
      <c r="I7" s="34">
        <v>-0.6993557199999999</v>
      </c>
      <c r="J7" s="34">
        <v>0</v>
      </c>
      <c r="K7" s="34">
        <v>1.3554339999999776E-2</v>
      </c>
      <c r="L7" s="14"/>
      <c r="M7" s="34">
        <v>-0.48878238000000018</v>
      </c>
      <c r="N7" s="34">
        <v>-0.50408196999999999</v>
      </c>
      <c r="O7" s="34">
        <v>0</v>
      </c>
      <c r="P7" s="34">
        <v>1.5299589999999808E-2</v>
      </c>
    </row>
    <row r="8" spans="1:19" ht="19.5" customHeight="1" x14ac:dyDescent="0.3">
      <c r="A8" s="9">
        <v>1320</v>
      </c>
      <c r="B8" s="10" t="s">
        <v>412</v>
      </c>
      <c r="C8" s="32">
        <v>-1.9856024999999999</v>
      </c>
      <c r="D8" s="32">
        <v>-1.9856017500000003</v>
      </c>
      <c r="E8" s="32">
        <v>0</v>
      </c>
      <c r="F8" s="32">
        <v>-7.4999999966074427E-7</v>
      </c>
      <c r="G8" s="11">
        <v>0.34868002000000003</v>
      </c>
      <c r="H8" s="32">
        <v>0.34868002000000003</v>
      </c>
      <c r="I8" s="32">
        <v>0.26437693000000018</v>
      </c>
      <c r="J8" s="32">
        <v>2.68988E-3</v>
      </c>
      <c r="K8" s="32">
        <v>8.1613209999999853E-2</v>
      </c>
      <c r="L8" s="16"/>
      <c r="M8" s="32">
        <v>2.3342825199999999</v>
      </c>
      <c r="N8" s="32">
        <v>2.2499786800000003</v>
      </c>
      <c r="O8" s="32">
        <v>2.68988E-3</v>
      </c>
      <c r="P8" s="32">
        <v>8.1613959999999569E-2</v>
      </c>
    </row>
    <row r="9" spans="1:19" s="15" customFormat="1" ht="19.5" customHeight="1" x14ac:dyDescent="0.3">
      <c r="A9" s="12">
        <v>1331</v>
      </c>
      <c r="B9" s="13" t="s">
        <v>404</v>
      </c>
      <c r="C9" s="34">
        <v>-0.27125491355917425</v>
      </c>
      <c r="D9" s="34">
        <v>-0.27125491355917425</v>
      </c>
      <c r="E9" s="34">
        <v>0</v>
      </c>
      <c r="F9" s="34">
        <v>0</v>
      </c>
      <c r="G9" s="54">
        <v>0.24433217999999998</v>
      </c>
      <c r="H9" s="34">
        <v>-0.24433217999999998</v>
      </c>
      <c r="I9" s="34">
        <v>-0.24433218000000001</v>
      </c>
      <c r="J9" s="34">
        <v>0</v>
      </c>
      <c r="K9" s="34">
        <v>2.7755575615628914E-17</v>
      </c>
      <c r="L9" s="14"/>
      <c r="M9" s="34">
        <v>2.6922733559174267E-2</v>
      </c>
      <c r="N9" s="34">
        <v>2.6922733559174239E-2</v>
      </c>
      <c r="O9" s="34">
        <v>0</v>
      </c>
      <c r="P9" s="34">
        <v>2.7755575615628914E-17</v>
      </c>
    </row>
    <row r="10" spans="1:19" ht="19.5" customHeight="1" x14ac:dyDescent="0.3">
      <c r="A10" s="9">
        <v>1101</v>
      </c>
      <c r="B10" s="10" t="s">
        <v>410</v>
      </c>
      <c r="C10" s="32">
        <v>0.13693650000000002</v>
      </c>
      <c r="D10" s="32">
        <v>0.10560750000000002</v>
      </c>
      <c r="E10" s="32">
        <v>0</v>
      </c>
      <c r="F10" s="32">
        <v>3.1328999999999996E-2</v>
      </c>
      <c r="G10" s="11">
        <v>7.7604610000000004E-2</v>
      </c>
      <c r="H10" s="32">
        <v>7.7604610000000004E-2</v>
      </c>
      <c r="I10" s="32">
        <v>7.7604610000000004E-2</v>
      </c>
      <c r="J10" s="32">
        <v>0</v>
      </c>
      <c r="K10" s="32">
        <v>0</v>
      </c>
      <c r="L10" s="16"/>
      <c r="M10" s="32">
        <v>-5.9331890000000012E-2</v>
      </c>
      <c r="N10" s="32">
        <v>-2.8002890000000016E-2</v>
      </c>
      <c r="O10" s="32">
        <v>0</v>
      </c>
      <c r="P10" s="32">
        <v>-3.1328999999999996E-2</v>
      </c>
    </row>
    <row r="11" spans="1:19" s="15" customFormat="1" ht="19.5" customHeight="1" x14ac:dyDescent="0.3">
      <c r="A11" s="12">
        <v>1992</v>
      </c>
      <c r="B11" s="13" t="s">
        <v>90</v>
      </c>
      <c r="C11" s="34">
        <v>2.6727750000000002E-2</v>
      </c>
      <c r="D11" s="34">
        <v>2.6727750000000002E-2</v>
      </c>
      <c r="E11" s="34">
        <v>0</v>
      </c>
      <c r="F11" s="34">
        <v>0</v>
      </c>
      <c r="G11" s="54">
        <v>3.5637000000000002E-2</v>
      </c>
      <c r="H11" s="34">
        <v>3.5637000000000002E-2</v>
      </c>
      <c r="I11" s="34">
        <v>3.5637089999999996E-2</v>
      </c>
      <c r="J11" s="34">
        <v>0</v>
      </c>
      <c r="K11" s="34">
        <v>-8.9999999994261337E-8</v>
      </c>
      <c r="L11" s="54"/>
      <c r="M11" s="34">
        <v>8.9092500000000005E-3</v>
      </c>
      <c r="N11" s="34">
        <v>8.9093399999999948E-3</v>
      </c>
      <c r="O11" s="34">
        <v>0</v>
      </c>
      <c r="P11" s="34">
        <v>-8.9999999994261337E-8</v>
      </c>
    </row>
    <row r="12" spans="1:19" s="15" customFormat="1" ht="19.5" customHeight="1" x14ac:dyDescent="0.3">
      <c r="A12" s="9">
        <v>1340</v>
      </c>
      <c r="B12" s="10" t="s">
        <v>85</v>
      </c>
      <c r="C12" s="32">
        <v>0</v>
      </c>
      <c r="D12" s="32">
        <v>0</v>
      </c>
      <c r="E12" s="32">
        <v>0</v>
      </c>
      <c r="F12" s="32">
        <v>0</v>
      </c>
      <c r="G12" s="11">
        <v>1.6505960000000007E-2</v>
      </c>
      <c r="H12" s="32">
        <v>-1.6505960000000007E-2</v>
      </c>
      <c r="I12" s="32">
        <v>0</v>
      </c>
      <c r="J12" s="32">
        <v>-1.1657851499999998</v>
      </c>
      <c r="K12" s="32">
        <v>1.1492791899999999</v>
      </c>
      <c r="L12" s="16"/>
      <c r="M12" s="32">
        <v>-1.6505960000000007E-2</v>
      </c>
      <c r="N12" s="32">
        <v>0</v>
      </c>
      <c r="O12" s="32">
        <v>-1.1657851499999998</v>
      </c>
      <c r="P12" s="32">
        <v>1.1492791899999999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1.2073250000000001E-2</v>
      </c>
      <c r="H13" s="34">
        <v>1.2073250000000001E-2</v>
      </c>
      <c r="I13" s="34">
        <v>-2.5545579999999998E-2</v>
      </c>
      <c r="J13" s="34">
        <v>1.9090000000000001E-4</v>
      </c>
      <c r="K13" s="34">
        <v>3.7427929999999998E-2</v>
      </c>
      <c r="L13" s="14"/>
      <c r="M13" s="34">
        <v>1.2073250000000001E-2</v>
      </c>
      <c r="N13" s="34">
        <v>-2.5545579999999998E-2</v>
      </c>
      <c r="O13" s="34">
        <v>1.9090000000000001E-4</v>
      </c>
      <c r="P13" s="34">
        <v>3.7427929999999998E-2</v>
      </c>
    </row>
    <row r="14" spans="1:19" ht="19.5" customHeight="1" x14ac:dyDescent="0.3">
      <c r="A14" s="9">
        <v>1350</v>
      </c>
      <c r="B14" s="10" t="s">
        <v>406</v>
      </c>
      <c r="C14" s="127">
        <v>0</v>
      </c>
      <c r="D14" s="127">
        <v>0</v>
      </c>
      <c r="E14" s="127">
        <v>0</v>
      </c>
      <c r="F14" s="127">
        <v>0</v>
      </c>
      <c r="G14" s="11">
        <v>4.31388E-3</v>
      </c>
      <c r="H14" s="127">
        <v>-4.31388E-3</v>
      </c>
      <c r="I14" s="127">
        <v>0</v>
      </c>
      <c r="J14" s="127">
        <v>0</v>
      </c>
      <c r="K14" s="127">
        <v>-4.31388E-3</v>
      </c>
      <c r="L14" s="53"/>
      <c r="M14" s="127">
        <v>-4.31388E-3</v>
      </c>
      <c r="N14" s="127">
        <v>0</v>
      </c>
      <c r="O14" s="127">
        <v>0</v>
      </c>
      <c r="P14" s="127">
        <v>-4.31388E-3</v>
      </c>
    </row>
    <row r="15" spans="1:19" s="15" customFormat="1" ht="19.5" customHeight="1" x14ac:dyDescent="0.3">
      <c r="A15" s="12">
        <v>1910</v>
      </c>
      <c r="B15" s="92" t="s">
        <v>88</v>
      </c>
      <c r="C15" s="128">
        <v>6.6074999999999999E-4</v>
      </c>
      <c r="D15" s="128">
        <v>0</v>
      </c>
      <c r="E15" s="128">
        <v>6.6074999999999977E-4</v>
      </c>
      <c r="F15" s="128">
        <v>0</v>
      </c>
      <c r="G15" s="54">
        <v>0</v>
      </c>
      <c r="H15" s="128">
        <v>0</v>
      </c>
      <c r="I15" s="128">
        <v>0</v>
      </c>
      <c r="J15" s="128">
        <v>0.12407984000000001</v>
      </c>
      <c r="K15" s="128">
        <v>-0.12407984000000001</v>
      </c>
      <c r="L15" s="129"/>
      <c r="M15" s="128">
        <v>-6.6074999999999999E-4</v>
      </c>
      <c r="N15" s="128">
        <v>0</v>
      </c>
      <c r="O15" s="128">
        <v>0.12341909000000001</v>
      </c>
      <c r="P15" s="128">
        <v>-0.12407984000000001</v>
      </c>
    </row>
    <row r="16" spans="1:19" s="15" customFormat="1" ht="19.5" customHeight="1" x14ac:dyDescent="0.3">
      <c r="A16" s="9">
        <v>1810</v>
      </c>
      <c r="B16" s="10" t="s">
        <v>407</v>
      </c>
      <c r="C16" s="130">
        <v>0</v>
      </c>
      <c r="D16" s="130">
        <v>0</v>
      </c>
      <c r="E16" s="130">
        <v>0</v>
      </c>
      <c r="F16" s="130">
        <v>0</v>
      </c>
      <c r="G16" s="11">
        <v>0</v>
      </c>
      <c r="H16" s="130">
        <v>0</v>
      </c>
      <c r="I16" s="130">
        <v>1.2338986699999999</v>
      </c>
      <c r="J16" s="130">
        <v>0</v>
      </c>
      <c r="K16" s="130">
        <v>-1.2338986699999999</v>
      </c>
      <c r="L16" s="131"/>
      <c r="M16" s="130">
        <v>0</v>
      </c>
      <c r="N16" s="130">
        <v>1.2338986699999999</v>
      </c>
      <c r="O16" s="130">
        <v>0</v>
      </c>
      <c r="P16" s="130">
        <v>-1.2338986699999999</v>
      </c>
    </row>
    <row r="17" spans="1:16" s="28" customFormat="1" ht="19.5" customHeight="1" x14ac:dyDescent="0.3">
      <c r="A17" s="24"/>
      <c r="B17" s="25" t="s">
        <v>93</v>
      </c>
      <c r="C17" s="26">
        <v>159.92613637087345</v>
      </c>
      <c r="D17" s="26">
        <v>159.62082300788651</v>
      </c>
      <c r="E17" s="26">
        <v>6.6074999999999977E-4</v>
      </c>
      <c r="F17" s="26">
        <v>0.30465261298693647</v>
      </c>
      <c r="G17" s="27"/>
      <c r="H17" s="26">
        <v>170.37870334999997</v>
      </c>
      <c r="I17" s="26">
        <v>171.49888696000002</v>
      </c>
      <c r="J17" s="26">
        <v>-1.0388245299999999</v>
      </c>
      <c r="K17" s="27">
        <v>-8.1359080000054984E-2</v>
      </c>
      <c r="L17" s="27"/>
      <c r="M17" s="26">
        <v>10.452566979126464</v>
      </c>
      <c r="N17" s="26">
        <v>11.878063952113454</v>
      </c>
      <c r="O17" s="26">
        <v>-1.0394852799999998</v>
      </c>
      <c r="P17" s="26">
        <v>-0.38601169298698967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8" t="s">
        <v>462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3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3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3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3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7" t="s">
        <v>459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70" t="s">
        <v>373</v>
      </c>
      <c r="B4" s="171"/>
      <c r="C4" s="167" t="s">
        <v>370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9" s="56" customFormat="1" ht="15.6" customHeight="1" x14ac:dyDescent="0.3">
      <c r="A5" s="55"/>
      <c r="B5" s="57"/>
      <c r="C5" s="169" t="e">
        <f>"Forecast"&amp;" "&amp;"-"&amp;" "&amp;#REF!&amp;" "&amp;"(MTD)"</f>
        <v>#REF!</v>
      </c>
      <c r="D5" s="169"/>
      <c r="E5" s="169"/>
      <c r="F5" s="169"/>
      <c r="G5" s="58"/>
      <c r="H5" s="169" t="e">
        <f>"Actuals"&amp;" "&amp;"-"&amp;" "&amp;#REF!&amp;" "&amp;"(MTD)"</f>
        <v>#REF!</v>
      </c>
      <c r="I5" s="169"/>
      <c r="J5" s="169"/>
      <c r="K5" s="169"/>
      <c r="L5" s="58"/>
      <c r="M5" s="169" t="s">
        <v>252</v>
      </c>
      <c r="N5" s="169"/>
      <c r="O5" s="169"/>
      <c r="P5" s="169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8" t="s">
        <v>393</v>
      </c>
    </row>
    <row r="33" spans="1:1" x14ac:dyDescent="0.3">
      <c r="A33" s="94" t="s">
        <v>394</v>
      </c>
    </row>
    <row r="34" spans="1:1" x14ac:dyDescent="0.3">
      <c r="A34" s="94" t="s">
        <v>395</v>
      </c>
    </row>
    <row r="35" spans="1:1" x14ac:dyDescent="0.3">
      <c r="A35" s="94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70" t="s">
        <v>373</v>
      </c>
      <c r="B4" s="171"/>
      <c r="C4" s="167" t="s">
        <v>390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9" s="56" customFormat="1" ht="15.6" customHeight="1" x14ac:dyDescent="0.3">
      <c r="A5" s="55"/>
      <c r="B5" s="57"/>
      <c r="C5" s="169" t="e">
        <f>"Forecast"&amp;" "&amp;"-"&amp;" "&amp;#REF!&amp;" "&amp;"(YTD)"</f>
        <v>#REF!</v>
      </c>
      <c r="D5" s="169"/>
      <c r="E5" s="169"/>
      <c r="F5" s="169"/>
      <c r="G5" s="58"/>
      <c r="H5" s="169" t="e">
        <f>"Actuals"&amp;" "&amp;"-"&amp;" "&amp;#REF!&amp;" "&amp;"(YTD)"</f>
        <v>#REF!</v>
      </c>
      <c r="I5" s="169"/>
      <c r="J5" s="169"/>
      <c r="K5" s="169"/>
      <c r="L5" s="58"/>
      <c r="M5" s="169" t="s">
        <v>252</v>
      </c>
      <c r="N5" s="169"/>
      <c r="O5" s="169"/>
      <c r="P5" s="169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93" t="s">
        <v>70</v>
      </c>
      <c r="D6" s="93" t="s">
        <v>71</v>
      </c>
      <c r="E6" s="93" t="s">
        <v>72</v>
      </c>
      <c r="F6" s="93" t="s">
        <v>73</v>
      </c>
      <c r="G6" s="58"/>
      <c r="H6" s="93" t="s">
        <v>70</v>
      </c>
      <c r="I6" s="93" t="s">
        <v>71</v>
      </c>
      <c r="J6" s="93" t="s">
        <v>72</v>
      </c>
      <c r="K6" s="93" t="s">
        <v>73</v>
      </c>
      <c r="L6" s="58"/>
      <c r="M6" s="93" t="s">
        <v>70</v>
      </c>
      <c r="N6" s="93" t="s">
        <v>71</v>
      </c>
      <c r="O6" s="93" t="s">
        <v>72</v>
      </c>
      <c r="P6" s="9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2"/>
      <c r="B26" s="103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8" t="s">
        <v>393</v>
      </c>
    </row>
    <row r="33" spans="1:1" x14ac:dyDescent="0.3">
      <c r="A33" s="94" t="s">
        <v>394</v>
      </c>
    </row>
    <row r="34" spans="1:1" x14ac:dyDescent="0.3">
      <c r="A34" s="94" t="s">
        <v>395</v>
      </c>
    </row>
    <row r="35" spans="1:1" x14ac:dyDescent="0.3">
      <c r="A35" s="94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G45"/>
  <sheetViews>
    <sheetView zoomScale="70" zoomScaleNormal="70" workbookViewId="0">
      <pane xSplit="1" ySplit="3" topLeftCell="B4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7" ht="23.4" customHeight="1" x14ac:dyDescent="0.3">
      <c r="A1" s="80" t="s">
        <v>373</v>
      </c>
      <c r="B1" s="81"/>
    </row>
    <row r="2" spans="1:7" ht="33" customHeight="1" x14ac:dyDescent="0.3">
      <c r="A2" s="175" t="s">
        <v>467</v>
      </c>
      <c r="B2" s="176"/>
      <c r="C2" s="177"/>
    </row>
    <row r="3" spans="1:7" ht="33" customHeight="1" x14ac:dyDescent="0.3">
      <c r="A3" s="50" t="s">
        <v>260</v>
      </c>
      <c r="B3" s="50" t="s">
        <v>258</v>
      </c>
      <c r="C3" s="50" t="s">
        <v>259</v>
      </c>
    </row>
    <row r="4" spans="1:7" ht="18" customHeight="1" x14ac:dyDescent="0.3">
      <c r="A4" s="75" t="s">
        <v>423</v>
      </c>
      <c r="B4" s="82">
        <v>0.64436800400101757</v>
      </c>
      <c r="C4" s="82">
        <v>0.33872148116430389</v>
      </c>
      <c r="G4" s="166"/>
    </row>
    <row r="5" spans="1:7" ht="18" customHeight="1" x14ac:dyDescent="0.3">
      <c r="A5" s="83" t="s">
        <v>424</v>
      </c>
      <c r="B5" s="84">
        <v>1.0211816011008581</v>
      </c>
      <c r="C5" s="84">
        <v>0.17783605916465758</v>
      </c>
      <c r="G5" s="166"/>
    </row>
    <row r="6" spans="1:7" ht="18" customHeight="1" x14ac:dyDescent="0.3">
      <c r="A6" s="75" t="s">
        <v>425</v>
      </c>
      <c r="B6" s="85">
        <v>37.291076945388816</v>
      </c>
      <c r="C6" s="85">
        <v>0</v>
      </c>
      <c r="G6" s="166"/>
    </row>
    <row r="7" spans="1:7" ht="18" customHeight="1" x14ac:dyDescent="0.3">
      <c r="A7" s="83" t="s">
        <v>426</v>
      </c>
      <c r="B7" s="84">
        <v>10.506380066799263</v>
      </c>
      <c r="C7" s="84">
        <v>0</v>
      </c>
      <c r="G7" s="166"/>
    </row>
    <row r="8" spans="1:7" ht="18" customHeight="1" x14ac:dyDescent="0.3">
      <c r="A8" s="75" t="s">
        <v>427</v>
      </c>
      <c r="B8" s="85">
        <v>2.2395466236114001</v>
      </c>
      <c r="C8" s="85">
        <v>0</v>
      </c>
      <c r="G8" s="166"/>
    </row>
    <row r="9" spans="1:7" ht="18" customHeight="1" x14ac:dyDescent="0.3">
      <c r="A9" s="83" t="s">
        <v>428</v>
      </c>
      <c r="B9" s="84">
        <v>5.539650710778079</v>
      </c>
      <c r="C9" s="84">
        <v>3.5567105716333578</v>
      </c>
      <c r="G9" s="166"/>
    </row>
    <row r="10" spans="1:7" ht="18" customHeight="1" x14ac:dyDescent="0.3">
      <c r="A10" s="75" t="s">
        <v>429</v>
      </c>
      <c r="B10" s="85">
        <v>13.704244552564429</v>
      </c>
      <c r="C10" s="85">
        <v>18.582511053812286</v>
      </c>
      <c r="G10" s="166"/>
    </row>
    <row r="11" spans="1:7" ht="18" customHeight="1" x14ac:dyDescent="0.3">
      <c r="A11" s="83" t="s">
        <v>430</v>
      </c>
      <c r="B11" s="84">
        <v>9.8598686756554645</v>
      </c>
      <c r="C11" s="84">
        <v>4.3896483258710397</v>
      </c>
      <c r="G11" s="166"/>
    </row>
    <row r="12" spans="1:7" ht="18" customHeight="1" x14ac:dyDescent="0.3">
      <c r="A12" s="75" t="s">
        <v>431</v>
      </c>
      <c r="B12" s="85">
        <v>3.044108385947871</v>
      </c>
      <c r="C12" s="85">
        <v>2.745193104282829</v>
      </c>
      <c r="G12" s="166"/>
    </row>
    <row r="13" spans="1:7" ht="18" customHeight="1" x14ac:dyDescent="0.3">
      <c r="A13" s="83" t="s">
        <v>449</v>
      </c>
      <c r="B13" s="84">
        <v>3.9136588448314411</v>
      </c>
      <c r="C13" s="84">
        <v>0</v>
      </c>
      <c r="G13" s="166"/>
    </row>
    <row r="14" spans="1:7" ht="18" customHeight="1" x14ac:dyDescent="0.3">
      <c r="A14" s="119" t="s">
        <v>432</v>
      </c>
      <c r="B14" s="120">
        <v>8.4090447763207603</v>
      </c>
      <c r="C14" s="120">
        <v>1.8827690846978006E-2</v>
      </c>
      <c r="G14" s="166"/>
    </row>
    <row r="15" spans="1:7" ht="18" customHeight="1" x14ac:dyDescent="0.3">
      <c r="A15" s="83" t="s">
        <v>433</v>
      </c>
      <c r="B15" s="84">
        <v>3.03332301278938</v>
      </c>
      <c r="C15" s="84">
        <v>0</v>
      </c>
      <c r="G15" s="166"/>
    </row>
    <row r="16" spans="1:7" ht="18" customHeight="1" x14ac:dyDescent="0.3">
      <c r="A16" s="119" t="s">
        <v>434</v>
      </c>
      <c r="B16" s="120">
        <v>14.106092344295657</v>
      </c>
      <c r="C16" s="120">
        <v>7.892639790000838</v>
      </c>
      <c r="G16" s="166"/>
    </row>
    <row r="17" spans="1:7" ht="18" customHeight="1" x14ac:dyDescent="0.3">
      <c r="A17" s="83" t="s">
        <v>253</v>
      </c>
      <c r="B17" s="84">
        <v>39.054151995305162</v>
      </c>
      <c r="C17" s="84">
        <v>20.792531160115054</v>
      </c>
      <c r="G17" s="166"/>
    </row>
    <row r="18" spans="1:7" ht="18" customHeight="1" x14ac:dyDescent="0.3">
      <c r="A18" s="119" t="s">
        <v>254</v>
      </c>
      <c r="B18" s="120">
        <v>21.348744078455407</v>
      </c>
      <c r="C18" s="120">
        <v>11.730947881856856</v>
      </c>
      <c r="G18" s="166"/>
    </row>
    <row r="19" spans="1:7" ht="18" customHeight="1" x14ac:dyDescent="0.3">
      <c r="A19" s="83" t="s">
        <v>435</v>
      </c>
      <c r="B19" s="84">
        <v>4.2033297100611335</v>
      </c>
      <c r="C19" s="84">
        <v>1.4281685578382002</v>
      </c>
      <c r="G19" s="166"/>
    </row>
    <row r="20" spans="1:7" ht="18" customHeight="1" x14ac:dyDescent="0.3">
      <c r="A20" s="119" t="s">
        <v>255</v>
      </c>
      <c r="B20" s="120">
        <v>134.54420023011636</v>
      </c>
      <c r="C20" s="120">
        <v>0</v>
      </c>
      <c r="G20" s="166"/>
    </row>
    <row r="21" spans="1:7" ht="18" customHeight="1" x14ac:dyDescent="0.3">
      <c r="A21" s="83" t="s">
        <v>441</v>
      </c>
      <c r="B21" s="84">
        <v>2.0466386874889184</v>
      </c>
      <c r="C21" s="84">
        <v>0</v>
      </c>
      <c r="G21" s="166"/>
    </row>
    <row r="22" spans="1:7" ht="18" customHeight="1" x14ac:dyDescent="0.3">
      <c r="A22" s="75" t="s">
        <v>436</v>
      </c>
      <c r="B22" s="85">
        <v>1.3608514545125157</v>
      </c>
      <c r="C22" s="85">
        <v>2.3593300691619583</v>
      </c>
      <c r="G22" s="166"/>
    </row>
    <row r="23" spans="1:7" ht="18" customHeight="1" x14ac:dyDescent="0.3">
      <c r="A23" s="83" t="s">
        <v>437</v>
      </c>
      <c r="B23" s="84">
        <v>2.3106893757179088</v>
      </c>
      <c r="C23" s="84">
        <v>0</v>
      </c>
      <c r="G23" s="166"/>
    </row>
    <row r="24" spans="1:7" ht="18" customHeight="1" x14ac:dyDescent="0.3">
      <c r="A24" s="75" t="s">
        <v>438</v>
      </c>
      <c r="B24" s="85">
        <v>17.899942071008425</v>
      </c>
      <c r="C24" s="85">
        <v>0</v>
      </c>
      <c r="G24" s="166"/>
    </row>
    <row r="25" spans="1:7" ht="18" customHeight="1" x14ac:dyDescent="0.3">
      <c r="A25" s="83" t="s">
        <v>442</v>
      </c>
      <c r="B25" s="84">
        <v>42.543322198516776</v>
      </c>
      <c r="C25" s="84">
        <v>39.257733479786651</v>
      </c>
      <c r="G25" s="166"/>
    </row>
    <row r="26" spans="1:7" ht="18" customHeight="1" x14ac:dyDescent="0.3">
      <c r="A26" s="119" t="s">
        <v>440</v>
      </c>
      <c r="B26" s="120">
        <v>6.5095336819769196</v>
      </c>
      <c r="C26" s="120">
        <v>16.490292565322211</v>
      </c>
      <c r="G26" s="166"/>
    </row>
    <row r="27" spans="1:7" ht="18" customHeight="1" x14ac:dyDescent="0.3">
      <c r="A27" s="83" t="s">
        <v>256</v>
      </c>
      <c r="B27" s="84">
        <v>48.973107591911621</v>
      </c>
      <c r="C27" s="84">
        <v>0</v>
      </c>
      <c r="G27" s="166"/>
    </row>
    <row r="28" spans="1:7" ht="18" customHeight="1" x14ac:dyDescent="0.3">
      <c r="A28" s="119" t="s">
        <v>257</v>
      </c>
      <c r="B28" s="121">
        <v>4.2415571686825944</v>
      </c>
      <c r="C28" s="121">
        <v>-6.6245547291699634</v>
      </c>
      <c r="G28" s="166"/>
    </row>
    <row r="29" spans="1:7" ht="18" customHeight="1" x14ac:dyDescent="0.3">
      <c r="A29" s="83" t="s">
        <v>444</v>
      </c>
      <c r="B29" s="122">
        <v>438.34861278783808</v>
      </c>
      <c r="C29" s="122">
        <v>123.13653706168726</v>
      </c>
      <c r="G29" s="166"/>
    </row>
    <row r="30" spans="1:7" ht="18" customHeight="1" x14ac:dyDescent="0.3">
      <c r="A30" s="86"/>
      <c r="B30" s="87"/>
      <c r="C30" s="87"/>
    </row>
    <row r="31" spans="1:7" ht="18" customHeight="1" x14ac:dyDescent="0.3">
      <c r="A31" s="86" t="s">
        <v>439</v>
      </c>
      <c r="B31" s="87"/>
      <c r="C31" s="87"/>
    </row>
    <row r="32" spans="1:7" ht="18" customHeight="1" x14ac:dyDescent="0.3">
      <c r="A32" s="86" t="s">
        <v>445</v>
      </c>
      <c r="B32" s="117">
        <v>74.631779219377577</v>
      </c>
      <c r="C32" s="117">
        <v>62.273208816986099</v>
      </c>
    </row>
    <row r="33" spans="1:3" ht="18" customHeight="1" x14ac:dyDescent="0.3">
      <c r="A33" s="86" t="s">
        <v>446</v>
      </c>
      <c r="B33" s="118">
        <v>-95.836236359729241</v>
      </c>
      <c r="C33" s="118">
        <v>-2.5169274590659877E-2</v>
      </c>
    </row>
    <row r="34" spans="1:3" ht="18" customHeight="1" x14ac:dyDescent="0.3">
      <c r="A34" s="123" t="s">
        <v>447</v>
      </c>
      <c r="B34" s="124">
        <v>-21.204457140351678</v>
      </c>
      <c r="C34" s="124">
        <v>62.248039542395439</v>
      </c>
    </row>
    <row r="35" spans="1:3" ht="18" customHeight="1" x14ac:dyDescent="0.3">
      <c r="A35" s="155"/>
      <c r="B35" s="156"/>
      <c r="C35" s="156"/>
    </row>
    <row r="36" spans="1:3" ht="18" customHeight="1" x14ac:dyDescent="0.3">
      <c r="A36" s="155" t="s">
        <v>448</v>
      </c>
      <c r="B36" s="157">
        <v>417.1441556474864</v>
      </c>
      <c r="C36" s="157">
        <v>185.3845766040827</v>
      </c>
    </row>
    <row r="37" spans="1:3" ht="18" customHeight="1" x14ac:dyDescent="0.3">
      <c r="A37" s="155"/>
      <c r="B37" s="156"/>
      <c r="C37" s="156"/>
    </row>
    <row r="38" spans="1:3" ht="18" customHeight="1" x14ac:dyDescent="0.3">
      <c r="A38" s="155" t="s">
        <v>468</v>
      </c>
      <c r="B38" s="158">
        <v>2075472</v>
      </c>
      <c r="C38" s="158">
        <v>107429</v>
      </c>
    </row>
    <row r="39" spans="1:3" x14ac:dyDescent="0.3">
      <c r="A39" s="159"/>
      <c r="B39" s="142"/>
      <c r="C39" s="142"/>
    </row>
    <row r="40" spans="1:3" x14ac:dyDescent="0.3">
      <c r="A40" s="160" t="s">
        <v>443</v>
      </c>
      <c r="B40" s="161"/>
      <c r="C40" s="161"/>
    </row>
    <row r="41" spans="1:3" ht="28.2" customHeight="1" x14ac:dyDescent="0.3">
      <c r="A41" s="174" t="s">
        <v>450</v>
      </c>
      <c r="B41" s="174"/>
      <c r="C41" s="174"/>
    </row>
    <row r="42" spans="1:3" ht="28.8" customHeight="1" x14ac:dyDescent="0.3">
      <c r="A42" s="174" t="s">
        <v>471</v>
      </c>
      <c r="B42" s="174"/>
      <c r="C42" s="174"/>
    </row>
    <row r="43" spans="1:3" x14ac:dyDescent="0.3">
      <c r="A43" s="159"/>
      <c r="B43" s="142"/>
      <c r="C43" s="142"/>
    </row>
    <row r="44" spans="1:3" x14ac:dyDescent="0.3">
      <c r="A44" s="159"/>
      <c r="B44" s="142"/>
      <c r="C44" s="142"/>
    </row>
    <row r="45" spans="1:3" ht="27.6" customHeight="1" x14ac:dyDescent="0.3">
      <c r="A45" s="174" t="s">
        <v>459</v>
      </c>
      <c r="B45" s="174"/>
      <c r="C45" s="174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5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6">
        <f>SUMIF($E$3:$AN$3,$AP$1,$E4:$AN4)</f>
        <v>0</v>
      </c>
      <c r="AQ4" s="96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80" t="s">
        <v>373</v>
      </c>
      <c r="B1" s="81"/>
    </row>
    <row r="2" spans="1:3" ht="33" customHeight="1" x14ac:dyDescent="0.3">
      <c r="A2" s="175" t="s">
        <v>469</v>
      </c>
      <c r="B2" s="176"/>
      <c r="C2" s="177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5" t="s">
        <v>423</v>
      </c>
      <c r="B4" s="134">
        <v>0.65584668842502669</v>
      </c>
      <c r="C4" s="88">
        <v>0.39159341631505995</v>
      </c>
    </row>
    <row r="5" spans="1:3" ht="18" customHeight="1" x14ac:dyDescent="0.3">
      <c r="A5" s="83" t="s">
        <v>424</v>
      </c>
      <c r="B5" s="89">
        <v>1.0924254221471494</v>
      </c>
      <c r="C5" s="89">
        <v>0.18278241340270307</v>
      </c>
    </row>
    <row r="6" spans="1:3" ht="18" customHeight="1" x14ac:dyDescent="0.3">
      <c r="A6" s="75" t="s">
        <v>425</v>
      </c>
      <c r="B6" s="90">
        <v>37.003329342855011</v>
      </c>
      <c r="C6" s="91">
        <v>0</v>
      </c>
    </row>
    <row r="7" spans="1:3" ht="18" customHeight="1" x14ac:dyDescent="0.3">
      <c r="A7" s="83" t="s">
        <v>426</v>
      </c>
      <c r="B7" s="89">
        <v>10.856406298798428</v>
      </c>
      <c r="C7" s="89">
        <v>0</v>
      </c>
    </row>
    <row r="8" spans="1:3" ht="18" customHeight="1" x14ac:dyDescent="0.3">
      <c r="A8" s="75" t="s">
        <v>427</v>
      </c>
      <c r="B8" s="90">
        <v>2.5242046170364243</v>
      </c>
      <c r="C8" s="91">
        <v>0</v>
      </c>
    </row>
    <row r="9" spans="1:3" ht="18" customHeight="1" x14ac:dyDescent="0.3">
      <c r="A9" s="83" t="s">
        <v>428</v>
      </c>
      <c r="B9" s="89">
        <v>5.6403712488740805</v>
      </c>
      <c r="C9" s="89">
        <v>3.3769638544277489</v>
      </c>
    </row>
    <row r="10" spans="1:3" ht="18" customHeight="1" x14ac:dyDescent="0.3">
      <c r="A10" s="75" t="s">
        <v>429</v>
      </c>
      <c r="B10" s="90">
        <v>14.427100459448459</v>
      </c>
      <c r="C10" s="91">
        <v>19.690911981260182</v>
      </c>
    </row>
    <row r="11" spans="1:3" ht="18" customHeight="1" x14ac:dyDescent="0.3">
      <c r="A11" s="83" t="s">
        <v>430</v>
      </c>
      <c r="B11" s="89">
        <v>10.265348936087507</v>
      </c>
      <c r="C11" s="89">
        <v>4.581611609047302</v>
      </c>
    </row>
    <row r="12" spans="1:3" ht="18" customHeight="1" x14ac:dyDescent="0.3">
      <c r="A12" s="75" t="s">
        <v>431</v>
      </c>
      <c r="B12" s="90">
        <v>3.6225720118569629</v>
      </c>
      <c r="C12" s="91">
        <v>3.9302550456066614</v>
      </c>
    </row>
    <row r="13" spans="1:3" ht="18" customHeight="1" x14ac:dyDescent="0.3">
      <c r="A13" s="83" t="s">
        <v>449</v>
      </c>
      <c r="B13" s="89">
        <v>2.9431688520599102</v>
      </c>
      <c r="C13" s="89">
        <v>0</v>
      </c>
    </row>
    <row r="14" spans="1:3" ht="18" customHeight="1" x14ac:dyDescent="0.3">
      <c r="A14" s="119" t="s">
        <v>432</v>
      </c>
      <c r="B14" s="90">
        <v>9.0380369138252128</v>
      </c>
      <c r="C14" s="90">
        <v>1.2154112849214161E-2</v>
      </c>
    </row>
    <row r="15" spans="1:3" ht="18" customHeight="1" x14ac:dyDescent="0.3">
      <c r="A15" s="83" t="s">
        <v>433</v>
      </c>
      <c r="B15" s="89">
        <v>3.4232524309765844</v>
      </c>
      <c r="C15" s="89">
        <v>0</v>
      </c>
    </row>
    <row r="16" spans="1:3" ht="18" customHeight="1" x14ac:dyDescent="0.3">
      <c r="A16" s="119" t="s">
        <v>434</v>
      </c>
      <c r="B16" s="90">
        <v>14.581287705348606</v>
      </c>
      <c r="C16" s="90">
        <v>7.7244904135373034</v>
      </c>
    </row>
    <row r="17" spans="1:3" ht="18" customHeight="1" x14ac:dyDescent="0.3">
      <c r="A17" s="83" t="s">
        <v>253</v>
      </c>
      <c r="B17" s="89">
        <v>42.069438939711745</v>
      </c>
      <c r="C17" s="89">
        <v>13.055554330163355</v>
      </c>
    </row>
    <row r="18" spans="1:3" ht="18" customHeight="1" x14ac:dyDescent="0.3">
      <c r="A18" s="119" t="s">
        <v>254</v>
      </c>
      <c r="B18" s="90">
        <v>23.422714907710617</v>
      </c>
      <c r="C18" s="90">
        <v>12.900953544489154</v>
      </c>
    </row>
    <row r="19" spans="1:3" ht="18" customHeight="1" x14ac:dyDescent="0.3">
      <c r="A19" s="83" t="s">
        <v>435</v>
      </c>
      <c r="B19" s="89">
        <v>4.6834066477310357</v>
      </c>
      <c r="C19" s="89">
        <v>1.5439925448875274</v>
      </c>
    </row>
    <row r="20" spans="1:3" ht="18" customHeight="1" x14ac:dyDescent="0.3">
      <c r="A20" s="119" t="s">
        <v>255</v>
      </c>
      <c r="B20" s="90">
        <v>108.34465098948924</v>
      </c>
      <c r="C20" s="90">
        <v>0</v>
      </c>
    </row>
    <row r="21" spans="1:3" ht="18" customHeight="1" x14ac:dyDescent="0.3">
      <c r="A21" s="83" t="s">
        <v>441</v>
      </c>
      <c r="B21" s="89">
        <v>2.7936802249231261</v>
      </c>
      <c r="C21" s="89">
        <v>0</v>
      </c>
    </row>
    <row r="22" spans="1:3" ht="18" customHeight="1" x14ac:dyDescent="0.3">
      <c r="A22" s="75" t="s">
        <v>436</v>
      </c>
      <c r="B22" s="90">
        <v>1.0991697053037384</v>
      </c>
      <c r="C22" s="91">
        <v>2.5176073517742794</v>
      </c>
    </row>
    <row r="23" spans="1:3" ht="18" customHeight="1" x14ac:dyDescent="0.3">
      <c r="A23" s="83" t="s">
        <v>437</v>
      </c>
      <c r="B23" s="89">
        <v>3.0410470601771946</v>
      </c>
      <c r="C23" s="89">
        <v>0</v>
      </c>
    </row>
    <row r="24" spans="1:3" ht="18" customHeight="1" x14ac:dyDescent="0.3">
      <c r="A24" s="75" t="s">
        <v>438</v>
      </c>
      <c r="B24" s="90">
        <v>19.381074684053225</v>
      </c>
      <c r="C24" s="91">
        <v>0</v>
      </c>
    </row>
    <row r="25" spans="1:3" ht="18" customHeight="1" x14ac:dyDescent="0.3">
      <c r="A25" s="83" t="s">
        <v>442</v>
      </c>
      <c r="B25" s="89">
        <v>43.386987055547962</v>
      </c>
      <c r="C25" s="89">
        <v>31.115464745068369</v>
      </c>
    </row>
    <row r="26" spans="1:3" ht="18" customHeight="1" x14ac:dyDescent="0.3">
      <c r="A26" s="119" t="s">
        <v>440</v>
      </c>
      <c r="B26" s="90">
        <v>6.3601550412998176</v>
      </c>
      <c r="C26" s="90">
        <v>15.673325058317692</v>
      </c>
    </row>
    <row r="27" spans="1:3" ht="18" customHeight="1" x14ac:dyDescent="0.3">
      <c r="A27" s="83" t="s">
        <v>256</v>
      </c>
      <c r="B27" s="89">
        <v>53.105968680982812</v>
      </c>
      <c r="C27" s="89">
        <v>0</v>
      </c>
    </row>
    <row r="28" spans="1:3" ht="18" customHeight="1" x14ac:dyDescent="0.3">
      <c r="A28" s="119" t="s">
        <v>257</v>
      </c>
      <c r="B28" s="125">
        <v>2.8962441353541544</v>
      </c>
      <c r="C28" s="125">
        <v>9.1025555578471348E-2</v>
      </c>
    </row>
    <row r="29" spans="1:3" ht="18" customHeight="1" x14ac:dyDescent="0.3">
      <c r="A29" s="83" t="s">
        <v>444</v>
      </c>
      <c r="B29" s="122">
        <v>426.657889000024</v>
      </c>
      <c r="C29" s="122">
        <v>116.78868597672501</v>
      </c>
    </row>
    <row r="30" spans="1:3" ht="18" customHeight="1" x14ac:dyDescent="0.3">
      <c r="A30" s="155"/>
      <c r="B30" s="162"/>
      <c r="C30" s="162"/>
    </row>
    <row r="31" spans="1:3" ht="18" customHeight="1" x14ac:dyDescent="0.3">
      <c r="A31" s="155" t="s">
        <v>439</v>
      </c>
      <c r="B31" s="162"/>
      <c r="C31" s="162"/>
    </row>
    <row r="32" spans="1:3" ht="18" customHeight="1" x14ac:dyDescent="0.3">
      <c r="A32" s="155" t="s">
        <v>445</v>
      </c>
      <c r="B32" s="163">
        <v>77.691991104654676</v>
      </c>
      <c r="C32" s="163">
        <v>60.445170915074897</v>
      </c>
    </row>
    <row r="33" spans="1:3" ht="18" customHeight="1" x14ac:dyDescent="0.3">
      <c r="A33" s="155" t="s">
        <v>446</v>
      </c>
      <c r="B33" s="164">
        <v>-48.923745653668782</v>
      </c>
      <c r="C33" s="164">
        <v>-0.26521896950546381</v>
      </c>
    </row>
    <row r="34" spans="1:3" ht="18" customHeight="1" x14ac:dyDescent="0.3">
      <c r="A34" s="123" t="s">
        <v>447</v>
      </c>
      <c r="B34" s="124">
        <v>28.768245450985891</v>
      </c>
      <c r="C34" s="124">
        <v>60.179951945569435</v>
      </c>
    </row>
    <row r="35" spans="1:3" ht="18" customHeight="1" x14ac:dyDescent="0.3">
      <c r="A35" s="155"/>
      <c r="B35" s="165"/>
      <c r="C35" s="165"/>
    </row>
    <row r="36" spans="1:3" ht="18" customHeight="1" x14ac:dyDescent="0.3">
      <c r="A36" s="155" t="s">
        <v>448</v>
      </c>
      <c r="B36" s="157">
        <v>455.42613445100989</v>
      </c>
      <c r="C36" s="157">
        <v>176.96863792229445</v>
      </c>
    </row>
    <row r="37" spans="1:3" ht="18" customHeight="1" x14ac:dyDescent="0.3">
      <c r="A37" s="155"/>
      <c r="B37" s="165"/>
      <c r="C37" s="165"/>
    </row>
    <row r="38" spans="1:3" ht="18" customHeight="1" x14ac:dyDescent="0.3">
      <c r="A38" s="155" t="s">
        <v>470</v>
      </c>
      <c r="B38" s="158">
        <v>18676959</v>
      </c>
      <c r="C38" s="158">
        <v>921247</v>
      </c>
    </row>
    <row r="39" spans="1:3" x14ac:dyDescent="0.3">
      <c r="A39" s="159"/>
      <c r="B39" s="142"/>
      <c r="C39" s="142"/>
    </row>
    <row r="40" spans="1:3" x14ac:dyDescent="0.3">
      <c r="A40" s="160" t="s">
        <v>261</v>
      </c>
      <c r="B40" s="161"/>
      <c r="C40" s="161"/>
    </row>
    <row r="41" spans="1:3" ht="28.2" customHeight="1" x14ac:dyDescent="0.3">
      <c r="A41" s="174" t="s">
        <v>451</v>
      </c>
      <c r="B41" s="174"/>
      <c r="C41" s="174"/>
    </row>
    <row r="42" spans="1:3" ht="28.8" customHeight="1" x14ac:dyDescent="0.3">
      <c r="A42" s="174" t="s">
        <v>471</v>
      </c>
      <c r="B42" s="174"/>
      <c r="C42" s="174"/>
    </row>
    <row r="43" spans="1:3" x14ac:dyDescent="0.3">
      <c r="A43" s="159"/>
      <c r="B43" s="142"/>
      <c r="C43" s="142"/>
    </row>
    <row r="44" spans="1:3" x14ac:dyDescent="0.3">
      <c r="A44" s="159"/>
      <c r="B44" s="142"/>
      <c r="C44" s="142"/>
    </row>
    <row r="45" spans="1:3" ht="27.6" customHeight="1" x14ac:dyDescent="0.3">
      <c r="A45" s="174" t="s">
        <v>459</v>
      </c>
      <c r="B45" s="174"/>
      <c r="C45" s="174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U110"/>
  <sheetViews>
    <sheetView view="pageBreakPreview" zoomScale="70" zoomScaleNormal="70" zoomScaleSheetLayoutView="70" workbookViewId="0">
      <pane xSplit="1" ySplit="3" topLeftCell="B4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1" ht="31.2" x14ac:dyDescent="0.3">
      <c r="A1" s="179" t="s">
        <v>373</v>
      </c>
      <c r="B1" s="180"/>
    </row>
    <row r="2" spans="1:21" s="115" customFormat="1" ht="24" customHeight="1" x14ac:dyDescent="0.45">
      <c r="A2" s="178" t="s">
        <v>472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1" s="70" customFormat="1" ht="76.8" customHeight="1" x14ac:dyDescent="0.3">
      <c r="A3" s="104" t="s">
        <v>374</v>
      </c>
      <c r="B3" s="104" t="s">
        <v>375</v>
      </c>
      <c r="C3" s="104" t="s">
        <v>376</v>
      </c>
      <c r="D3" s="104" t="s">
        <v>377</v>
      </c>
      <c r="E3" s="104" t="s">
        <v>378</v>
      </c>
      <c r="F3" s="104" t="s">
        <v>379</v>
      </c>
      <c r="G3" s="104" t="s">
        <v>452</v>
      </c>
      <c r="H3" s="104" t="s">
        <v>380</v>
      </c>
      <c r="I3" s="104" t="s">
        <v>381</v>
      </c>
      <c r="J3" s="104" t="s">
        <v>382</v>
      </c>
      <c r="K3" s="104" t="s">
        <v>262</v>
      </c>
      <c r="L3" s="104" t="s">
        <v>263</v>
      </c>
      <c r="M3" s="104" t="s">
        <v>264</v>
      </c>
      <c r="N3" s="104" t="s">
        <v>265</v>
      </c>
      <c r="O3" s="104" t="s">
        <v>266</v>
      </c>
      <c r="P3" s="104" t="s">
        <v>383</v>
      </c>
      <c r="Q3" s="104" t="s">
        <v>384</v>
      </c>
      <c r="R3" s="104" t="s">
        <v>453</v>
      </c>
      <c r="S3" s="104" t="s">
        <v>385</v>
      </c>
      <c r="T3" s="104" t="s">
        <v>65</v>
      </c>
    </row>
    <row r="4" spans="1:21" s="74" customFormat="1" ht="18" customHeight="1" x14ac:dyDescent="0.35">
      <c r="A4" s="112" t="s">
        <v>267</v>
      </c>
      <c r="B4" s="105">
        <v>2120</v>
      </c>
      <c r="C4" s="105">
        <v>21</v>
      </c>
      <c r="D4" s="105">
        <v>4560</v>
      </c>
      <c r="E4" s="105">
        <v>8853</v>
      </c>
      <c r="F4" s="105">
        <v>2838</v>
      </c>
      <c r="G4" s="105">
        <v>57</v>
      </c>
      <c r="H4" s="105">
        <v>366</v>
      </c>
      <c r="I4" s="105">
        <v>5006</v>
      </c>
      <c r="J4" s="105">
        <v>7742</v>
      </c>
      <c r="K4" s="105">
        <v>2737</v>
      </c>
      <c r="L4" s="105">
        <v>165</v>
      </c>
      <c r="M4" s="105">
        <v>794</v>
      </c>
      <c r="N4" s="105">
        <v>493</v>
      </c>
      <c r="O4" s="105">
        <v>17</v>
      </c>
      <c r="P4" s="105"/>
      <c r="Q4" s="105">
        <v>255</v>
      </c>
      <c r="R4" s="105"/>
      <c r="S4" s="106">
        <v>36024</v>
      </c>
      <c r="T4" s="106">
        <v>1978</v>
      </c>
      <c r="U4" s="73"/>
    </row>
    <row r="5" spans="1:21" s="74" customFormat="1" ht="18" customHeight="1" x14ac:dyDescent="0.35">
      <c r="A5" s="113" t="s">
        <v>268</v>
      </c>
      <c r="B5" s="107">
        <v>480</v>
      </c>
      <c r="C5" s="107">
        <v>4</v>
      </c>
      <c r="D5" s="107">
        <v>882</v>
      </c>
      <c r="E5" s="107">
        <v>1615</v>
      </c>
      <c r="F5" s="107">
        <v>660</v>
      </c>
      <c r="G5" s="107">
        <v>21</v>
      </c>
      <c r="H5" s="107">
        <v>85</v>
      </c>
      <c r="I5" s="107">
        <v>1087</v>
      </c>
      <c r="J5" s="107">
        <v>1427</v>
      </c>
      <c r="K5" s="107">
        <v>634</v>
      </c>
      <c r="L5" s="107">
        <v>41</v>
      </c>
      <c r="M5" s="107">
        <v>212</v>
      </c>
      <c r="N5" s="107">
        <v>121</v>
      </c>
      <c r="O5" s="107"/>
      <c r="P5" s="107"/>
      <c r="Q5" s="107">
        <v>10</v>
      </c>
      <c r="R5" s="107"/>
      <c r="S5" s="108">
        <v>7279</v>
      </c>
      <c r="T5" s="108">
        <v>485</v>
      </c>
      <c r="U5" s="73"/>
    </row>
    <row r="6" spans="1:21" s="74" customFormat="1" ht="18" customHeight="1" x14ac:dyDescent="0.35">
      <c r="A6" s="112" t="s">
        <v>269</v>
      </c>
      <c r="B6" s="105">
        <v>208</v>
      </c>
      <c r="C6" s="105"/>
      <c r="D6" s="105">
        <v>372</v>
      </c>
      <c r="E6" s="105">
        <v>468</v>
      </c>
      <c r="F6" s="105">
        <v>165</v>
      </c>
      <c r="G6" s="105">
        <v>14</v>
      </c>
      <c r="H6" s="105">
        <v>25</v>
      </c>
      <c r="I6" s="105">
        <v>352</v>
      </c>
      <c r="J6" s="105">
        <v>571</v>
      </c>
      <c r="K6" s="105">
        <v>167</v>
      </c>
      <c r="L6" s="105">
        <v>24</v>
      </c>
      <c r="M6" s="105">
        <v>108</v>
      </c>
      <c r="N6" s="105">
        <v>53</v>
      </c>
      <c r="O6" s="105">
        <v>1</v>
      </c>
      <c r="P6" s="105"/>
      <c r="Q6" s="105">
        <v>5</v>
      </c>
      <c r="R6" s="105"/>
      <c r="S6" s="106">
        <v>2533</v>
      </c>
      <c r="T6" s="106">
        <v>156</v>
      </c>
      <c r="U6" s="73"/>
    </row>
    <row r="7" spans="1:21" s="74" customFormat="1" ht="18" customHeight="1" x14ac:dyDescent="0.35">
      <c r="A7" s="113" t="s">
        <v>270</v>
      </c>
      <c r="B7" s="107">
        <v>598</v>
      </c>
      <c r="C7" s="107">
        <v>5</v>
      </c>
      <c r="D7" s="107">
        <v>1287</v>
      </c>
      <c r="E7" s="107">
        <v>1854</v>
      </c>
      <c r="F7" s="107">
        <v>616</v>
      </c>
      <c r="G7" s="107">
        <v>9</v>
      </c>
      <c r="H7" s="107">
        <v>79</v>
      </c>
      <c r="I7" s="107">
        <v>1217</v>
      </c>
      <c r="J7" s="107">
        <v>1218</v>
      </c>
      <c r="K7" s="107">
        <v>412</v>
      </c>
      <c r="L7" s="107">
        <v>36</v>
      </c>
      <c r="M7" s="107">
        <v>315</v>
      </c>
      <c r="N7" s="107">
        <v>135</v>
      </c>
      <c r="O7" s="107"/>
      <c r="P7" s="107"/>
      <c r="Q7" s="107">
        <v>3</v>
      </c>
      <c r="R7" s="107"/>
      <c r="S7" s="108">
        <v>7784</v>
      </c>
      <c r="T7" s="108">
        <v>241</v>
      </c>
      <c r="U7" s="73"/>
    </row>
    <row r="8" spans="1:21" s="74" customFormat="1" ht="18" customHeight="1" x14ac:dyDescent="0.35">
      <c r="A8" s="112" t="s">
        <v>271</v>
      </c>
      <c r="B8" s="105">
        <v>630</v>
      </c>
      <c r="C8" s="105">
        <v>4</v>
      </c>
      <c r="D8" s="105">
        <v>909</v>
      </c>
      <c r="E8" s="105">
        <v>896</v>
      </c>
      <c r="F8" s="105">
        <v>425</v>
      </c>
      <c r="G8" s="105">
        <v>38</v>
      </c>
      <c r="H8" s="105">
        <v>55</v>
      </c>
      <c r="I8" s="105">
        <v>777</v>
      </c>
      <c r="J8" s="105">
        <v>1078</v>
      </c>
      <c r="K8" s="105">
        <v>428</v>
      </c>
      <c r="L8" s="105">
        <v>66</v>
      </c>
      <c r="M8" s="105">
        <v>242</v>
      </c>
      <c r="N8" s="105">
        <v>101</v>
      </c>
      <c r="O8" s="105">
        <v>2</v>
      </c>
      <c r="P8" s="105"/>
      <c r="Q8" s="105">
        <v>13</v>
      </c>
      <c r="R8" s="105"/>
      <c r="S8" s="106">
        <v>5664</v>
      </c>
      <c r="T8" s="106">
        <v>359</v>
      </c>
      <c r="U8" s="73"/>
    </row>
    <row r="9" spans="1:21" s="74" customFormat="1" ht="18" customHeight="1" x14ac:dyDescent="0.35">
      <c r="A9" s="113" t="s">
        <v>272</v>
      </c>
      <c r="B9" s="107">
        <v>359</v>
      </c>
      <c r="C9" s="107">
        <v>2</v>
      </c>
      <c r="D9" s="107">
        <v>465</v>
      </c>
      <c r="E9" s="107">
        <v>557</v>
      </c>
      <c r="F9" s="107">
        <v>186</v>
      </c>
      <c r="G9" s="107">
        <v>5</v>
      </c>
      <c r="H9" s="107">
        <v>35</v>
      </c>
      <c r="I9" s="107">
        <v>218</v>
      </c>
      <c r="J9" s="107">
        <v>696</v>
      </c>
      <c r="K9" s="107">
        <v>272</v>
      </c>
      <c r="L9" s="107">
        <v>28</v>
      </c>
      <c r="M9" s="107">
        <v>124</v>
      </c>
      <c r="N9" s="107">
        <v>51</v>
      </c>
      <c r="O9" s="107"/>
      <c r="P9" s="107"/>
      <c r="Q9" s="107">
        <v>2</v>
      </c>
      <c r="R9" s="107"/>
      <c r="S9" s="108">
        <v>3000</v>
      </c>
      <c r="T9" s="108">
        <v>245</v>
      </c>
      <c r="U9" s="73"/>
    </row>
    <row r="10" spans="1:21" s="74" customFormat="1" ht="18" customHeight="1" x14ac:dyDescent="0.35">
      <c r="A10" s="112" t="s">
        <v>273</v>
      </c>
      <c r="B10" s="105">
        <v>1003</v>
      </c>
      <c r="C10" s="105">
        <v>8</v>
      </c>
      <c r="D10" s="105">
        <v>2072</v>
      </c>
      <c r="E10" s="105">
        <v>2714</v>
      </c>
      <c r="F10" s="105">
        <v>1031</v>
      </c>
      <c r="G10" s="105">
        <v>43</v>
      </c>
      <c r="H10" s="105">
        <v>94</v>
      </c>
      <c r="I10" s="105">
        <v>1387</v>
      </c>
      <c r="J10" s="105">
        <v>2307</v>
      </c>
      <c r="K10" s="105">
        <v>680</v>
      </c>
      <c r="L10" s="105">
        <v>57</v>
      </c>
      <c r="M10" s="105">
        <v>338</v>
      </c>
      <c r="N10" s="105">
        <v>149</v>
      </c>
      <c r="O10" s="105">
        <v>9</v>
      </c>
      <c r="P10" s="105"/>
      <c r="Q10" s="105">
        <v>10</v>
      </c>
      <c r="R10" s="105"/>
      <c r="S10" s="106">
        <v>11902</v>
      </c>
      <c r="T10" s="106">
        <v>539</v>
      </c>
      <c r="U10" s="73"/>
    </row>
    <row r="11" spans="1:21" s="74" customFormat="1" ht="18" customHeight="1" x14ac:dyDescent="0.35">
      <c r="A11" s="113" t="s">
        <v>274</v>
      </c>
      <c r="B11" s="107">
        <v>645</v>
      </c>
      <c r="C11" s="107">
        <v>7</v>
      </c>
      <c r="D11" s="107">
        <v>1158</v>
      </c>
      <c r="E11" s="107">
        <v>1125</v>
      </c>
      <c r="F11" s="107">
        <v>390</v>
      </c>
      <c r="G11" s="107">
        <v>9</v>
      </c>
      <c r="H11" s="107">
        <v>49</v>
      </c>
      <c r="I11" s="107">
        <v>782</v>
      </c>
      <c r="J11" s="107">
        <v>912</v>
      </c>
      <c r="K11" s="107">
        <v>258</v>
      </c>
      <c r="L11" s="107">
        <v>58</v>
      </c>
      <c r="M11" s="107">
        <v>254</v>
      </c>
      <c r="N11" s="107">
        <v>134</v>
      </c>
      <c r="O11" s="107">
        <v>1</v>
      </c>
      <c r="P11" s="107"/>
      <c r="Q11" s="107">
        <v>1</v>
      </c>
      <c r="R11" s="107"/>
      <c r="S11" s="108">
        <v>5783</v>
      </c>
      <c r="T11" s="108">
        <v>188</v>
      </c>
      <c r="U11" s="73"/>
    </row>
    <row r="12" spans="1:21" s="74" customFormat="1" ht="18" customHeight="1" x14ac:dyDescent="0.35">
      <c r="A12" s="112" t="s">
        <v>275</v>
      </c>
      <c r="B12" s="105">
        <v>835</v>
      </c>
      <c r="C12" s="105">
        <v>5</v>
      </c>
      <c r="D12" s="105">
        <v>1637</v>
      </c>
      <c r="E12" s="105">
        <v>2116</v>
      </c>
      <c r="F12" s="105">
        <v>779</v>
      </c>
      <c r="G12" s="105">
        <v>6</v>
      </c>
      <c r="H12" s="105">
        <v>82</v>
      </c>
      <c r="I12" s="105">
        <v>1335</v>
      </c>
      <c r="J12" s="105">
        <v>1716</v>
      </c>
      <c r="K12" s="105">
        <v>591</v>
      </c>
      <c r="L12" s="105">
        <v>65</v>
      </c>
      <c r="M12" s="105">
        <v>276</v>
      </c>
      <c r="N12" s="105">
        <v>148</v>
      </c>
      <c r="O12" s="105">
        <v>1</v>
      </c>
      <c r="P12" s="105"/>
      <c r="Q12" s="105">
        <v>4</v>
      </c>
      <c r="R12" s="105"/>
      <c r="S12" s="106">
        <v>9596</v>
      </c>
      <c r="T12" s="106">
        <v>455</v>
      </c>
      <c r="U12" s="73"/>
    </row>
    <row r="13" spans="1:21" s="74" customFormat="1" ht="18" customHeight="1" x14ac:dyDescent="0.35">
      <c r="A13" s="113" t="s">
        <v>276</v>
      </c>
      <c r="B13" s="107">
        <v>1237</v>
      </c>
      <c r="C13" s="107">
        <v>20</v>
      </c>
      <c r="D13" s="107">
        <v>3086</v>
      </c>
      <c r="E13" s="107">
        <v>5384</v>
      </c>
      <c r="F13" s="107">
        <v>2341</v>
      </c>
      <c r="G13" s="107">
        <v>62</v>
      </c>
      <c r="H13" s="107">
        <v>210</v>
      </c>
      <c r="I13" s="107">
        <v>4276</v>
      </c>
      <c r="J13" s="107">
        <v>4526</v>
      </c>
      <c r="K13" s="107">
        <v>1485</v>
      </c>
      <c r="L13" s="107">
        <v>96</v>
      </c>
      <c r="M13" s="107">
        <v>493</v>
      </c>
      <c r="N13" s="107">
        <v>260</v>
      </c>
      <c r="O13" s="107">
        <v>4</v>
      </c>
      <c r="P13" s="107"/>
      <c r="Q13" s="107">
        <v>66</v>
      </c>
      <c r="R13" s="107"/>
      <c r="S13" s="108">
        <v>23546</v>
      </c>
      <c r="T13" s="108">
        <v>1152</v>
      </c>
      <c r="U13" s="73"/>
    </row>
    <row r="14" spans="1:21" s="74" customFormat="1" ht="18" customHeight="1" x14ac:dyDescent="0.35">
      <c r="A14" s="112" t="s">
        <v>277</v>
      </c>
      <c r="B14" s="105">
        <v>3357</v>
      </c>
      <c r="C14" s="105">
        <v>35</v>
      </c>
      <c r="D14" s="105">
        <v>7196</v>
      </c>
      <c r="E14" s="105">
        <v>7382</v>
      </c>
      <c r="F14" s="105">
        <v>2857</v>
      </c>
      <c r="G14" s="105">
        <v>205</v>
      </c>
      <c r="H14" s="105">
        <v>506</v>
      </c>
      <c r="I14" s="105">
        <v>6100</v>
      </c>
      <c r="J14" s="105">
        <v>9049</v>
      </c>
      <c r="K14" s="105">
        <v>3860</v>
      </c>
      <c r="L14" s="105">
        <v>292</v>
      </c>
      <c r="M14" s="105">
        <v>1123</v>
      </c>
      <c r="N14" s="105">
        <v>598</v>
      </c>
      <c r="O14" s="105">
        <v>27</v>
      </c>
      <c r="P14" s="105">
        <v>3</v>
      </c>
      <c r="Q14" s="105">
        <v>638</v>
      </c>
      <c r="R14" s="105"/>
      <c r="S14" s="106">
        <v>43228</v>
      </c>
      <c r="T14" s="106">
        <v>2677</v>
      </c>
      <c r="U14" s="73"/>
    </row>
    <row r="15" spans="1:21" s="74" customFormat="1" ht="18" customHeight="1" x14ac:dyDescent="0.35">
      <c r="A15" s="113" t="s">
        <v>278</v>
      </c>
      <c r="B15" s="107">
        <v>1279</v>
      </c>
      <c r="C15" s="107">
        <v>13</v>
      </c>
      <c r="D15" s="107">
        <v>2717</v>
      </c>
      <c r="E15" s="107">
        <v>4620</v>
      </c>
      <c r="F15" s="107">
        <v>1587</v>
      </c>
      <c r="G15" s="107">
        <v>121</v>
      </c>
      <c r="H15" s="107">
        <v>241</v>
      </c>
      <c r="I15" s="107">
        <v>3369</v>
      </c>
      <c r="J15" s="107">
        <v>4101</v>
      </c>
      <c r="K15" s="107">
        <v>1479</v>
      </c>
      <c r="L15" s="107">
        <v>137</v>
      </c>
      <c r="M15" s="107">
        <v>601</v>
      </c>
      <c r="N15" s="107">
        <v>315</v>
      </c>
      <c r="O15" s="107"/>
      <c r="P15" s="107"/>
      <c r="Q15" s="107">
        <v>79</v>
      </c>
      <c r="R15" s="107"/>
      <c r="S15" s="108">
        <v>20659</v>
      </c>
      <c r="T15" s="108">
        <v>1081</v>
      </c>
      <c r="U15" s="73"/>
    </row>
    <row r="16" spans="1:21" s="74" customFormat="1" ht="18" customHeight="1" x14ac:dyDescent="0.35">
      <c r="A16" s="112" t="s">
        <v>279</v>
      </c>
      <c r="B16" s="105">
        <v>1734</v>
      </c>
      <c r="C16" s="105">
        <v>19</v>
      </c>
      <c r="D16" s="105">
        <v>3860</v>
      </c>
      <c r="E16" s="105">
        <v>7975</v>
      </c>
      <c r="F16" s="105">
        <v>2769</v>
      </c>
      <c r="G16" s="105">
        <v>64</v>
      </c>
      <c r="H16" s="105">
        <v>389</v>
      </c>
      <c r="I16" s="105">
        <v>5992</v>
      </c>
      <c r="J16" s="105">
        <v>8753</v>
      </c>
      <c r="K16" s="105">
        <v>3635</v>
      </c>
      <c r="L16" s="105">
        <v>128</v>
      </c>
      <c r="M16" s="105">
        <v>644</v>
      </c>
      <c r="N16" s="105">
        <v>335</v>
      </c>
      <c r="O16" s="105">
        <v>9</v>
      </c>
      <c r="P16" s="105"/>
      <c r="Q16" s="105">
        <v>386</v>
      </c>
      <c r="R16" s="105"/>
      <c r="S16" s="106">
        <v>36692</v>
      </c>
      <c r="T16" s="106">
        <v>2615</v>
      </c>
      <c r="U16" s="73"/>
    </row>
    <row r="17" spans="1:21" s="74" customFormat="1" ht="18" customHeight="1" x14ac:dyDescent="0.35">
      <c r="A17" s="113" t="s">
        <v>280</v>
      </c>
      <c r="B17" s="107">
        <v>1248</v>
      </c>
      <c r="C17" s="107">
        <v>11</v>
      </c>
      <c r="D17" s="107">
        <v>2683</v>
      </c>
      <c r="E17" s="107">
        <v>4959</v>
      </c>
      <c r="F17" s="107">
        <v>1985</v>
      </c>
      <c r="G17" s="107">
        <v>75</v>
      </c>
      <c r="H17" s="107">
        <v>232</v>
      </c>
      <c r="I17" s="107">
        <v>3205</v>
      </c>
      <c r="J17" s="107">
        <v>3645</v>
      </c>
      <c r="K17" s="107">
        <v>1492</v>
      </c>
      <c r="L17" s="107">
        <v>131</v>
      </c>
      <c r="M17" s="107">
        <v>805</v>
      </c>
      <c r="N17" s="107">
        <v>371</v>
      </c>
      <c r="O17" s="107">
        <v>8</v>
      </c>
      <c r="P17" s="107"/>
      <c r="Q17" s="107">
        <v>74</v>
      </c>
      <c r="R17" s="107"/>
      <c r="S17" s="108">
        <v>20924</v>
      </c>
      <c r="T17" s="108">
        <v>897</v>
      </c>
      <c r="U17" s="73"/>
    </row>
    <row r="18" spans="1:21" s="74" customFormat="1" ht="18" customHeight="1" x14ac:dyDescent="0.35">
      <c r="A18" s="112" t="s">
        <v>281</v>
      </c>
      <c r="B18" s="105">
        <v>70</v>
      </c>
      <c r="C18" s="105">
        <v>2</v>
      </c>
      <c r="D18" s="105">
        <v>164</v>
      </c>
      <c r="E18" s="105">
        <v>244</v>
      </c>
      <c r="F18" s="105">
        <v>110</v>
      </c>
      <c r="G18" s="105">
        <v>1</v>
      </c>
      <c r="H18" s="105">
        <v>15</v>
      </c>
      <c r="I18" s="105">
        <v>241</v>
      </c>
      <c r="J18" s="105">
        <v>219</v>
      </c>
      <c r="K18" s="105">
        <v>122</v>
      </c>
      <c r="L18" s="105">
        <v>10</v>
      </c>
      <c r="M18" s="105">
        <v>32</v>
      </c>
      <c r="N18" s="105">
        <v>11</v>
      </c>
      <c r="O18" s="105"/>
      <c r="P18" s="105"/>
      <c r="Q18" s="105">
        <v>2</v>
      </c>
      <c r="R18" s="105"/>
      <c r="S18" s="106">
        <v>1243</v>
      </c>
      <c r="T18" s="106">
        <v>61</v>
      </c>
      <c r="U18" s="73"/>
    </row>
    <row r="19" spans="1:21" s="74" customFormat="1" ht="18" customHeight="1" x14ac:dyDescent="0.35">
      <c r="A19" s="113" t="s">
        <v>282</v>
      </c>
      <c r="B19" s="107">
        <v>826</v>
      </c>
      <c r="C19" s="107">
        <v>2</v>
      </c>
      <c r="D19" s="107">
        <v>1643</v>
      </c>
      <c r="E19" s="107">
        <v>1977</v>
      </c>
      <c r="F19" s="107">
        <v>819</v>
      </c>
      <c r="G19" s="107">
        <v>67</v>
      </c>
      <c r="H19" s="107">
        <v>118</v>
      </c>
      <c r="I19" s="107">
        <v>2534</v>
      </c>
      <c r="J19" s="107">
        <v>2101</v>
      </c>
      <c r="K19" s="107">
        <v>727</v>
      </c>
      <c r="L19" s="107">
        <v>92</v>
      </c>
      <c r="M19" s="107">
        <v>318</v>
      </c>
      <c r="N19" s="107">
        <v>177</v>
      </c>
      <c r="O19" s="107">
        <v>6</v>
      </c>
      <c r="P19" s="107"/>
      <c r="Q19" s="107">
        <v>8</v>
      </c>
      <c r="R19" s="107"/>
      <c r="S19" s="108">
        <v>11415</v>
      </c>
      <c r="T19" s="108">
        <v>646</v>
      </c>
      <c r="U19" s="73"/>
    </row>
    <row r="20" spans="1:21" s="74" customFormat="1" ht="18" customHeight="1" x14ac:dyDescent="0.35">
      <c r="A20" s="112" t="s">
        <v>283</v>
      </c>
      <c r="B20" s="105">
        <v>533</v>
      </c>
      <c r="C20" s="105">
        <v>8</v>
      </c>
      <c r="D20" s="105">
        <v>852</v>
      </c>
      <c r="E20" s="105">
        <v>1309</v>
      </c>
      <c r="F20" s="105">
        <v>497</v>
      </c>
      <c r="G20" s="105">
        <v>5</v>
      </c>
      <c r="H20" s="105">
        <v>61</v>
      </c>
      <c r="I20" s="105">
        <v>794</v>
      </c>
      <c r="J20" s="105">
        <v>922</v>
      </c>
      <c r="K20" s="105">
        <v>298</v>
      </c>
      <c r="L20" s="105">
        <v>33</v>
      </c>
      <c r="M20" s="105">
        <v>199</v>
      </c>
      <c r="N20" s="105">
        <v>106</v>
      </c>
      <c r="O20" s="105">
        <v>2</v>
      </c>
      <c r="P20" s="105"/>
      <c r="Q20" s="105">
        <v>2</v>
      </c>
      <c r="R20" s="105"/>
      <c r="S20" s="106">
        <v>5621</v>
      </c>
      <c r="T20" s="106">
        <v>212</v>
      </c>
      <c r="U20" s="73"/>
    </row>
    <row r="21" spans="1:21" s="74" customFormat="1" ht="18" customHeight="1" x14ac:dyDescent="0.35">
      <c r="A21" s="113" t="s">
        <v>284</v>
      </c>
      <c r="B21" s="107">
        <v>1891</v>
      </c>
      <c r="C21" s="107">
        <v>24</v>
      </c>
      <c r="D21" s="107">
        <v>4212</v>
      </c>
      <c r="E21" s="107">
        <v>6220</v>
      </c>
      <c r="F21" s="107">
        <v>2161</v>
      </c>
      <c r="G21" s="107">
        <v>205</v>
      </c>
      <c r="H21" s="107">
        <v>426</v>
      </c>
      <c r="I21" s="107">
        <v>3257</v>
      </c>
      <c r="J21" s="107">
        <v>7168</v>
      </c>
      <c r="K21" s="107">
        <v>2987</v>
      </c>
      <c r="L21" s="107">
        <v>161</v>
      </c>
      <c r="M21" s="107">
        <v>816</v>
      </c>
      <c r="N21" s="107">
        <v>463</v>
      </c>
      <c r="O21" s="107">
        <v>14</v>
      </c>
      <c r="P21" s="107"/>
      <c r="Q21" s="107">
        <v>211</v>
      </c>
      <c r="R21" s="107"/>
      <c r="S21" s="108">
        <v>30216</v>
      </c>
      <c r="T21" s="108">
        <v>2029</v>
      </c>
      <c r="U21" s="73"/>
    </row>
    <row r="22" spans="1:21" s="74" customFormat="1" ht="18" customHeight="1" x14ac:dyDescent="0.35">
      <c r="A22" s="112" t="s">
        <v>285</v>
      </c>
      <c r="B22" s="105">
        <v>647</v>
      </c>
      <c r="C22" s="105">
        <v>5</v>
      </c>
      <c r="D22" s="105">
        <v>1111</v>
      </c>
      <c r="E22" s="105">
        <v>1659</v>
      </c>
      <c r="F22" s="105">
        <v>493</v>
      </c>
      <c r="G22" s="105">
        <v>82</v>
      </c>
      <c r="H22" s="105">
        <v>87</v>
      </c>
      <c r="I22" s="105">
        <v>1180</v>
      </c>
      <c r="J22" s="105">
        <v>2497</v>
      </c>
      <c r="K22" s="105">
        <v>930</v>
      </c>
      <c r="L22" s="105">
        <v>47</v>
      </c>
      <c r="M22" s="105">
        <v>255</v>
      </c>
      <c r="N22" s="105">
        <v>173</v>
      </c>
      <c r="O22" s="105"/>
      <c r="P22" s="105"/>
      <c r="Q22" s="105">
        <v>73</v>
      </c>
      <c r="R22" s="105"/>
      <c r="S22" s="106">
        <v>9239</v>
      </c>
      <c r="T22" s="106">
        <v>754</v>
      </c>
      <c r="U22" s="73"/>
    </row>
    <row r="23" spans="1:21" s="74" customFormat="1" ht="18" customHeight="1" x14ac:dyDescent="0.35">
      <c r="A23" s="113" t="s">
        <v>286</v>
      </c>
      <c r="B23" s="107">
        <v>584</v>
      </c>
      <c r="C23" s="107">
        <v>6</v>
      </c>
      <c r="D23" s="107">
        <v>1035</v>
      </c>
      <c r="E23" s="107">
        <v>1267</v>
      </c>
      <c r="F23" s="107">
        <v>508</v>
      </c>
      <c r="G23" s="107">
        <v>34</v>
      </c>
      <c r="H23" s="107">
        <v>72</v>
      </c>
      <c r="I23" s="107">
        <v>1280</v>
      </c>
      <c r="J23" s="107">
        <v>1337</v>
      </c>
      <c r="K23" s="107">
        <v>389</v>
      </c>
      <c r="L23" s="107">
        <v>61</v>
      </c>
      <c r="M23" s="107">
        <v>262</v>
      </c>
      <c r="N23" s="107">
        <v>122</v>
      </c>
      <c r="O23" s="107">
        <v>2</v>
      </c>
      <c r="P23" s="107"/>
      <c r="Q23" s="107">
        <v>7</v>
      </c>
      <c r="R23" s="107"/>
      <c r="S23" s="108">
        <v>6966</v>
      </c>
      <c r="T23" s="108">
        <v>284</v>
      </c>
      <c r="U23" s="73"/>
    </row>
    <row r="24" spans="1:21" s="74" customFormat="1" ht="18" customHeight="1" x14ac:dyDescent="0.35">
      <c r="A24" s="112" t="s">
        <v>287</v>
      </c>
      <c r="B24" s="105">
        <v>343</v>
      </c>
      <c r="C24" s="105">
        <v>4</v>
      </c>
      <c r="D24" s="105">
        <v>578</v>
      </c>
      <c r="E24" s="105">
        <v>753</v>
      </c>
      <c r="F24" s="105">
        <v>261</v>
      </c>
      <c r="G24" s="105">
        <v>1</v>
      </c>
      <c r="H24" s="105">
        <v>26</v>
      </c>
      <c r="I24" s="105">
        <v>575</v>
      </c>
      <c r="J24" s="105">
        <v>612</v>
      </c>
      <c r="K24" s="105">
        <v>181</v>
      </c>
      <c r="L24" s="105">
        <v>24</v>
      </c>
      <c r="M24" s="105">
        <v>102</v>
      </c>
      <c r="N24" s="105">
        <v>50</v>
      </c>
      <c r="O24" s="105"/>
      <c r="P24" s="105"/>
      <c r="Q24" s="105">
        <v>3</v>
      </c>
      <c r="R24" s="105"/>
      <c r="S24" s="106">
        <v>3513</v>
      </c>
      <c r="T24" s="106">
        <v>154</v>
      </c>
      <c r="U24" s="73"/>
    </row>
    <row r="25" spans="1:21" s="74" customFormat="1" ht="18" customHeight="1" x14ac:dyDescent="0.35">
      <c r="A25" s="113" t="s">
        <v>288</v>
      </c>
      <c r="B25" s="107">
        <v>252</v>
      </c>
      <c r="C25" s="107">
        <v>3</v>
      </c>
      <c r="D25" s="107">
        <v>315</v>
      </c>
      <c r="E25" s="107">
        <v>416</v>
      </c>
      <c r="F25" s="107">
        <v>166</v>
      </c>
      <c r="G25" s="107">
        <v>12</v>
      </c>
      <c r="H25" s="107">
        <v>33</v>
      </c>
      <c r="I25" s="107">
        <v>305</v>
      </c>
      <c r="J25" s="107">
        <v>488</v>
      </c>
      <c r="K25" s="107">
        <v>157</v>
      </c>
      <c r="L25" s="107">
        <v>13</v>
      </c>
      <c r="M25" s="107">
        <v>78</v>
      </c>
      <c r="N25" s="107">
        <v>38</v>
      </c>
      <c r="O25" s="107">
        <v>2</v>
      </c>
      <c r="P25" s="107"/>
      <c r="Q25" s="107">
        <v>11</v>
      </c>
      <c r="R25" s="107"/>
      <c r="S25" s="108">
        <v>2289</v>
      </c>
      <c r="T25" s="108">
        <v>116</v>
      </c>
      <c r="U25" s="73"/>
    </row>
    <row r="26" spans="1:21" s="74" customFormat="1" ht="18" customHeight="1" x14ac:dyDescent="0.35">
      <c r="A26" s="112" t="s">
        <v>289</v>
      </c>
      <c r="B26" s="105">
        <v>1821</v>
      </c>
      <c r="C26" s="105">
        <v>19</v>
      </c>
      <c r="D26" s="105">
        <v>4266</v>
      </c>
      <c r="E26" s="105">
        <v>7053</v>
      </c>
      <c r="F26" s="105">
        <v>3017</v>
      </c>
      <c r="G26" s="105">
        <v>116</v>
      </c>
      <c r="H26" s="105">
        <v>236</v>
      </c>
      <c r="I26" s="105">
        <v>4452</v>
      </c>
      <c r="J26" s="105">
        <v>4872</v>
      </c>
      <c r="K26" s="105">
        <v>1573</v>
      </c>
      <c r="L26" s="105">
        <v>157</v>
      </c>
      <c r="M26" s="105">
        <v>871</v>
      </c>
      <c r="N26" s="105">
        <v>451</v>
      </c>
      <c r="O26" s="105">
        <v>6</v>
      </c>
      <c r="P26" s="105"/>
      <c r="Q26" s="105">
        <v>49</v>
      </c>
      <c r="R26" s="105"/>
      <c r="S26" s="106">
        <v>28959</v>
      </c>
      <c r="T26" s="106">
        <v>946</v>
      </c>
      <c r="U26" s="73"/>
    </row>
    <row r="27" spans="1:21" s="74" customFormat="1" ht="18" customHeight="1" x14ac:dyDescent="0.35">
      <c r="A27" s="113" t="s">
        <v>290</v>
      </c>
      <c r="B27" s="107">
        <v>1458</v>
      </c>
      <c r="C27" s="107">
        <v>15</v>
      </c>
      <c r="D27" s="107">
        <v>2950</v>
      </c>
      <c r="E27" s="107">
        <v>4282</v>
      </c>
      <c r="F27" s="107">
        <v>1434</v>
      </c>
      <c r="G27" s="107">
        <v>4</v>
      </c>
      <c r="H27" s="107">
        <v>148</v>
      </c>
      <c r="I27" s="107">
        <v>2322</v>
      </c>
      <c r="J27" s="107">
        <v>2930</v>
      </c>
      <c r="K27" s="107">
        <v>871</v>
      </c>
      <c r="L27" s="107">
        <v>120</v>
      </c>
      <c r="M27" s="107">
        <v>457</v>
      </c>
      <c r="N27" s="107">
        <v>181</v>
      </c>
      <c r="O27" s="107">
        <v>2</v>
      </c>
      <c r="P27" s="107"/>
      <c r="Q27" s="107">
        <v>11</v>
      </c>
      <c r="R27" s="107"/>
      <c r="S27" s="108">
        <v>17185</v>
      </c>
      <c r="T27" s="108">
        <v>579</v>
      </c>
      <c r="U27" s="73"/>
    </row>
    <row r="28" spans="1:21" s="74" customFormat="1" ht="18" customHeight="1" x14ac:dyDescent="0.35">
      <c r="A28" s="112" t="s">
        <v>291</v>
      </c>
      <c r="B28" s="105">
        <v>1202</v>
      </c>
      <c r="C28" s="105">
        <v>17</v>
      </c>
      <c r="D28" s="105">
        <v>2761</v>
      </c>
      <c r="E28" s="105">
        <v>3999</v>
      </c>
      <c r="F28" s="105">
        <v>1553</v>
      </c>
      <c r="G28" s="105">
        <v>35</v>
      </c>
      <c r="H28" s="105">
        <v>230</v>
      </c>
      <c r="I28" s="105">
        <v>2918</v>
      </c>
      <c r="J28" s="105">
        <v>4173</v>
      </c>
      <c r="K28" s="105">
        <v>1335</v>
      </c>
      <c r="L28" s="105">
        <v>97</v>
      </c>
      <c r="M28" s="105">
        <v>387</v>
      </c>
      <c r="N28" s="105">
        <v>186</v>
      </c>
      <c r="O28" s="105">
        <v>7</v>
      </c>
      <c r="P28" s="105">
        <v>15</v>
      </c>
      <c r="Q28" s="105">
        <v>593</v>
      </c>
      <c r="R28" s="105"/>
      <c r="S28" s="106">
        <v>19508</v>
      </c>
      <c r="T28" s="106">
        <v>1016</v>
      </c>
      <c r="U28" s="73"/>
    </row>
    <row r="29" spans="1:21" s="74" customFormat="1" ht="18" customHeight="1" x14ac:dyDescent="0.35">
      <c r="A29" s="113" t="s">
        <v>292</v>
      </c>
      <c r="B29" s="107">
        <v>4202</v>
      </c>
      <c r="C29" s="107">
        <v>49</v>
      </c>
      <c r="D29" s="107">
        <v>13437</v>
      </c>
      <c r="E29" s="107">
        <v>22103</v>
      </c>
      <c r="F29" s="107">
        <v>9762</v>
      </c>
      <c r="G29" s="107">
        <v>564</v>
      </c>
      <c r="H29" s="107">
        <v>860</v>
      </c>
      <c r="I29" s="107">
        <v>12938</v>
      </c>
      <c r="J29" s="107">
        <v>16197</v>
      </c>
      <c r="K29" s="107">
        <v>4616</v>
      </c>
      <c r="L29" s="107">
        <v>260</v>
      </c>
      <c r="M29" s="107">
        <v>1139</v>
      </c>
      <c r="N29" s="107">
        <v>494</v>
      </c>
      <c r="O29" s="107">
        <v>8</v>
      </c>
      <c r="P29" s="107"/>
      <c r="Q29" s="107">
        <v>367</v>
      </c>
      <c r="R29" s="107"/>
      <c r="S29" s="108">
        <v>86996</v>
      </c>
      <c r="T29" s="108">
        <v>3083</v>
      </c>
      <c r="U29" s="73"/>
    </row>
    <row r="30" spans="1:21" s="74" customFormat="1" ht="18" customHeight="1" x14ac:dyDescent="0.35">
      <c r="A30" s="112" t="s">
        <v>293</v>
      </c>
      <c r="B30" s="105">
        <v>154</v>
      </c>
      <c r="C30" s="105">
        <v>3</v>
      </c>
      <c r="D30" s="105">
        <v>424</v>
      </c>
      <c r="E30" s="105">
        <v>557</v>
      </c>
      <c r="F30" s="105">
        <v>263</v>
      </c>
      <c r="G30" s="105">
        <v>10</v>
      </c>
      <c r="H30" s="105">
        <v>36</v>
      </c>
      <c r="I30" s="105">
        <v>372</v>
      </c>
      <c r="J30" s="105">
        <v>685</v>
      </c>
      <c r="K30" s="105">
        <v>267</v>
      </c>
      <c r="L30" s="105">
        <v>18</v>
      </c>
      <c r="M30" s="105">
        <v>55</v>
      </c>
      <c r="N30" s="105">
        <v>43</v>
      </c>
      <c r="O30" s="105"/>
      <c r="P30" s="105"/>
      <c r="Q30" s="105">
        <v>7</v>
      </c>
      <c r="R30" s="105"/>
      <c r="S30" s="106">
        <v>2894</v>
      </c>
      <c r="T30" s="106">
        <v>195</v>
      </c>
      <c r="U30" s="73"/>
    </row>
    <row r="31" spans="1:21" s="74" customFormat="1" ht="18" customHeight="1" x14ac:dyDescent="0.35">
      <c r="A31" s="113" t="s">
        <v>294</v>
      </c>
      <c r="B31" s="107">
        <v>262</v>
      </c>
      <c r="C31" s="107">
        <v>1</v>
      </c>
      <c r="D31" s="107">
        <v>488</v>
      </c>
      <c r="E31" s="107">
        <v>954</v>
      </c>
      <c r="F31" s="107">
        <v>350</v>
      </c>
      <c r="G31" s="107">
        <v>15</v>
      </c>
      <c r="H31" s="107">
        <v>67</v>
      </c>
      <c r="I31" s="107">
        <v>830</v>
      </c>
      <c r="J31" s="107">
        <v>1250</v>
      </c>
      <c r="K31" s="107">
        <v>575</v>
      </c>
      <c r="L31" s="107">
        <v>30</v>
      </c>
      <c r="M31" s="107">
        <v>76</v>
      </c>
      <c r="N31" s="107">
        <v>51</v>
      </c>
      <c r="O31" s="107">
        <v>1</v>
      </c>
      <c r="P31" s="107"/>
      <c r="Q31" s="107">
        <v>27</v>
      </c>
      <c r="R31" s="107"/>
      <c r="S31" s="108">
        <v>4977</v>
      </c>
      <c r="T31" s="108">
        <v>482</v>
      </c>
      <c r="U31" s="73"/>
    </row>
    <row r="32" spans="1:21" s="74" customFormat="1" ht="18" customHeight="1" x14ac:dyDescent="0.35">
      <c r="A32" s="112" t="s">
        <v>295</v>
      </c>
      <c r="B32" s="105">
        <v>2159</v>
      </c>
      <c r="C32" s="105">
        <v>23</v>
      </c>
      <c r="D32" s="105">
        <v>4760</v>
      </c>
      <c r="E32" s="105">
        <v>7516</v>
      </c>
      <c r="F32" s="105">
        <v>2679</v>
      </c>
      <c r="G32" s="105">
        <v>35</v>
      </c>
      <c r="H32" s="105">
        <v>415</v>
      </c>
      <c r="I32" s="105">
        <v>4511</v>
      </c>
      <c r="J32" s="105">
        <v>7496</v>
      </c>
      <c r="K32" s="105">
        <v>2823</v>
      </c>
      <c r="L32" s="105">
        <v>200</v>
      </c>
      <c r="M32" s="105">
        <v>991</v>
      </c>
      <c r="N32" s="105">
        <v>563</v>
      </c>
      <c r="O32" s="105">
        <v>6</v>
      </c>
      <c r="P32" s="105"/>
      <c r="Q32" s="105">
        <v>102</v>
      </c>
      <c r="R32" s="105"/>
      <c r="S32" s="106">
        <v>34279</v>
      </c>
      <c r="T32" s="106">
        <v>1889</v>
      </c>
      <c r="U32" s="73"/>
    </row>
    <row r="33" spans="1:21" s="74" customFormat="1" ht="18" customHeight="1" x14ac:dyDescent="0.35">
      <c r="A33" s="113" t="s">
        <v>296</v>
      </c>
      <c r="B33" s="107">
        <v>413</v>
      </c>
      <c r="C33" s="107">
        <v>3</v>
      </c>
      <c r="D33" s="107">
        <v>858</v>
      </c>
      <c r="E33" s="107">
        <v>1509</v>
      </c>
      <c r="F33" s="107">
        <v>550</v>
      </c>
      <c r="G33" s="107">
        <v>29</v>
      </c>
      <c r="H33" s="107">
        <v>80</v>
      </c>
      <c r="I33" s="107">
        <v>877</v>
      </c>
      <c r="J33" s="107">
        <v>1477</v>
      </c>
      <c r="K33" s="107">
        <v>573</v>
      </c>
      <c r="L33" s="107">
        <v>37</v>
      </c>
      <c r="M33" s="107">
        <v>176</v>
      </c>
      <c r="N33" s="107">
        <v>108</v>
      </c>
      <c r="O33" s="107">
        <v>1</v>
      </c>
      <c r="P33" s="107"/>
      <c r="Q33" s="107">
        <v>24</v>
      </c>
      <c r="R33" s="107"/>
      <c r="S33" s="108">
        <v>6715</v>
      </c>
      <c r="T33" s="108">
        <v>467</v>
      </c>
      <c r="U33" s="73"/>
    </row>
    <row r="34" spans="1:21" s="74" customFormat="1" ht="18" customHeight="1" x14ac:dyDescent="0.35">
      <c r="A34" s="112" t="s">
        <v>297</v>
      </c>
      <c r="B34" s="105">
        <v>1091</v>
      </c>
      <c r="C34" s="105">
        <v>6</v>
      </c>
      <c r="D34" s="105">
        <v>1860</v>
      </c>
      <c r="E34" s="105">
        <v>3417</v>
      </c>
      <c r="F34" s="105">
        <v>938</v>
      </c>
      <c r="G34" s="105">
        <v>14</v>
      </c>
      <c r="H34" s="105">
        <v>135</v>
      </c>
      <c r="I34" s="105">
        <v>1832</v>
      </c>
      <c r="J34" s="105">
        <v>4004</v>
      </c>
      <c r="K34" s="105">
        <v>1250</v>
      </c>
      <c r="L34" s="105">
        <v>59</v>
      </c>
      <c r="M34" s="105">
        <v>316</v>
      </c>
      <c r="N34" s="105">
        <v>146</v>
      </c>
      <c r="O34" s="105">
        <v>7</v>
      </c>
      <c r="P34" s="105"/>
      <c r="Q34" s="105">
        <v>110</v>
      </c>
      <c r="R34" s="105"/>
      <c r="S34" s="106">
        <v>15185</v>
      </c>
      <c r="T34" s="106">
        <v>861</v>
      </c>
      <c r="U34" s="73"/>
    </row>
    <row r="35" spans="1:21" s="74" customFormat="1" ht="18" customHeight="1" x14ac:dyDescent="0.35">
      <c r="A35" s="113" t="s">
        <v>298</v>
      </c>
      <c r="B35" s="107">
        <v>2847</v>
      </c>
      <c r="C35" s="107">
        <v>27</v>
      </c>
      <c r="D35" s="107">
        <v>7829</v>
      </c>
      <c r="E35" s="107">
        <v>13068</v>
      </c>
      <c r="F35" s="107">
        <v>3932</v>
      </c>
      <c r="G35" s="107">
        <v>111</v>
      </c>
      <c r="H35" s="107">
        <v>495</v>
      </c>
      <c r="I35" s="107">
        <v>7802</v>
      </c>
      <c r="J35" s="107">
        <v>13073</v>
      </c>
      <c r="K35" s="107">
        <v>4065</v>
      </c>
      <c r="L35" s="107">
        <v>150</v>
      </c>
      <c r="M35" s="107">
        <v>705</v>
      </c>
      <c r="N35" s="107">
        <v>286</v>
      </c>
      <c r="O35" s="107">
        <v>3</v>
      </c>
      <c r="P35" s="107">
        <v>9</v>
      </c>
      <c r="Q35" s="107">
        <v>1062</v>
      </c>
      <c r="R35" s="107"/>
      <c r="S35" s="108">
        <v>55464</v>
      </c>
      <c r="T35" s="108">
        <v>3329</v>
      </c>
      <c r="U35" s="73"/>
    </row>
    <row r="36" spans="1:21" s="74" customFormat="1" ht="18" customHeight="1" x14ac:dyDescent="0.35">
      <c r="A36" s="112" t="s">
        <v>299</v>
      </c>
      <c r="B36" s="105">
        <v>1484</v>
      </c>
      <c r="C36" s="105">
        <v>15</v>
      </c>
      <c r="D36" s="105">
        <v>3339</v>
      </c>
      <c r="E36" s="105">
        <v>5326</v>
      </c>
      <c r="F36" s="105">
        <v>2132</v>
      </c>
      <c r="G36" s="105">
        <v>24</v>
      </c>
      <c r="H36" s="105">
        <v>103</v>
      </c>
      <c r="I36" s="105">
        <v>2861</v>
      </c>
      <c r="J36" s="105">
        <v>3135</v>
      </c>
      <c r="K36" s="105">
        <v>914</v>
      </c>
      <c r="L36" s="105">
        <v>88</v>
      </c>
      <c r="M36" s="105">
        <v>513</v>
      </c>
      <c r="N36" s="105">
        <v>233</v>
      </c>
      <c r="O36" s="105">
        <v>5</v>
      </c>
      <c r="P36" s="105"/>
      <c r="Q36" s="105">
        <v>5</v>
      </c>
      <c r="R36" s="105"/>
      <c r="S36" s="106">
        <v>20177</v>
      </c>
      <c r="T36" s="106">
        <v>597</v>
      </c>
      <c r="U36" s="73"/>
    </row>
    <row r="37" spans="1:21" s="74" customFormat="1" ht="18" customHeight="1" x14ac:dyDescent="0.35">
      <c r="A37" s="113" t="s">
        <v>300</v>
      </c>
      <c r="B37" s="107">
        <v>3969</v>
      </c>
      <c r="C37" s="107">
        <v>74</v>
      </c>
      <c r="D37" s="107">
        <v>10491</v>
      </c>
      <c r="E37" s="107">
        <v>18031</v>
      </c>
      <c r="F37" s="107">
        <v>5920</v>
      </c>
      <c r="G37" s="107">
        <v>147</v>
      </c>
      <c r="H37" s="107">
        <v>756</v>
      </c>
      <c r="I37" s="107">
        <v>11373</v>
      </c>
      <c r="J37" s="107">
        <v>18946</v>
      </c>
      <c r="K37" s="107">
        <v>6062</v>
      </c>
      <c r="L37" s="107">
        <v>379</v>
      </c>
      <c r="M37" s="107">
        <v>1495</v>
      </c>
      <c r="N37" s="107">
        <v>687</v>
      </c>
      <c r="O37" s="107">
        <v>18</v>
      </c>
      <c r="P37" s="107">
        <v>3</v>
      </c>
      <c r="Q37" s="107">
        <v>769</v>
      </c>
      <c r="R37" s="107"/>
      <c r="S37" s="108">
        <v>79120</v>
      </c>
      <c r="T37" s="108">
        <v>4000</v>
      </c>
      <c r="U37" s="73"/>
    </row>
    <row r="38" spans="1:21" s="74" customFormat="1" ht="18" customHeight="1" x14ac:dyDescent="0.35">
      <c r="A38" s="112" t="s">
        <v>301</v>
      </c>
      <c r="B38" s="105">
        <v>871</v>
      </c>
      <c r="C38" s="105">
        <v>6</v>
      </c>
      <c r="D38" s="105">
        <v>1767</v>
      </c>
      <c r="E38" s="105">
        <v>2782</v>
      </c>
      <c r="F38" s="105">
        <v>947</v>
      </c>
      <c r="G38" s="105">
        <v>21</v>
      </c>
      <c r="H38" s="105">
        <v>149</v>
      </c>
      <c r="I38" s="105">
        <v>1990</v>
      </c>
      <c r="J38" s="105">
        <v>2959</v>
      </c>
      <c r="K38" s="105">
        <v>1068</v>
      </c>
      <c r="L38" s="105">
        <v>89</v>
      </c>
      <c r="M38" s="105">
        <v>334</v>
      </c>
      <c r="N38" s="105">
        <v>156</v>
      </c>
      <c r="O38" s="105">
        <v>4</v>
      </c>
      <c r="P38" s="105"/>
      <c r="Q38" s="105">
        <v>46</v>
      </c>
      <c r="R38" s="105"/>
      <c r="S38" s="106">
        <v>13189</v>
      </c>
      <c r="T38" s="106">
        <v>775</v>
      </c>
      <c r="U38" s="73"/>
    </row>
    <row r="39" spans="1:21" s="74" customFormat="1" ht="18" customHeight="1" x14ac:dyDescent="0.35">
      <c r="A39" s="113" t="s">
        <v>302</v>
      </c>
      <c r="B39" s="107">
        <v>3048</v>
      </c>
      <c r="C39" s="107">
        <v>36</v>
      </c>
      <c r="D39" s="107">
        <v>6904</v>
      </c>
      <c r="E39" s="107">
        <v>11792</v>
      </c>
      <c r="F39" s="107">
        <v>4370</v>
      </c>
      <c r="G39" s="107">
        <v>126</v>
      </c>
      <c r="H39" s="107">
        <v>592</v>
      </c>
      <c r="I39" s="107">
        <v>6628</v>
      </c>
      <c r="J39" s="107">
        <v>9481</v>
      </c>
      <c r="K39" s="107">
        <v>3526</v>
      </c>
      <c r="L39" s="107">
        <v>241</v>
      </c>
      <c r="M39" s="107">
        <v>1342</v>
      </c>
      <c r="N39" s="107">
        <v>683</v>
      </c>
      <c r="O39" s="107">
        <v>17</v>
      </c>
      <c r="P39" s="107"/>
      <c r="Q39" s="107">
        <v>124</v>
      </c>
      <c r="R39" s="107"/>
      <c r="S39" s="108">
        <v>48910</v>
      </c>
      <c r="T39" s="108">
        <v>2112</v>
      </c>
      <c r="U39" s="73"/>
    </row>
    <row r="40" spans="1:21" s="74" customFormat="1" ht="18" customHeight="1" x14ac:dyDescent="0.35">
      <c r="A40" s="112" t="s">
        <v>303</v>
      </c>
      <c r="B40" s="105">
        <v>193</v>
      </c>
      <c r="C40" s="105">
        <v>2</v>
      </c>
      <c r="D40" s="105">
        <v>324</v>
      </c>
      <c r="E40" s="105">
        <v>517</v>
      </c>
      <c r="F40" s="105">
        <v>176</v>
      </c>
      <c r="G40" s="105">
        <v>2</v>
      </c>
      <c r="H40" s="105">
        <v>26</v>
      </c>
      <c r="I40" s="105">
        <v>295</v>
      </c>
      <c r="J40" s="105">
        <v>367</v>
      </c>
      <c r="K40" s="105">
        <v>150</v>
      </c>
      <c r="L40" s="105">
        <v>13</v>
      </c>
      <c r="M40" s="105">
        <v>55</v>
      </c>
      <c r="N40" s="105">
        <v>27</v>
      </c>
      <c r="O40" s="105">
        <v>1</v>
      </c>
      <c r="P40" s="105"/>
      <c r="Q40" s="105"/>
      <c r="R40" s="105"/>
      <c r="S40" s="106">
        <v>2148</v>
      </c>
      <c r="T40" s="106">
        <v>126</v>
      </c>
      <c r="U40" s="73"/>
    </row>
    <row r="41" spans="1:21" s="74" customFormat="1" ht="18" customHeight="1" x14ac:dyDescent="0.35">
      <c r="A41" s="113" t="s">
        <v>304</v>
      </c>
      <c r="B41" s="107">
        <v>237</v>
      </c>
      <c r="C41" s="107">
        <v>1</v>
      </c>
      <c r="D41" s="107">
        <v>332</v>
      </c>
      <c r="E41" s="107">
        <v>564</v>
      </c>
      <c r="F41" s="107">
        <v>200</v>
      </c>
      <c r="G41" s="107">
        <v>9</v>
      </c>
      <c r="H41" s="107">
        <v>24</v>
      </c>
      <c r="I41" s="107">
        <v>364</v>
      </c>
      <c r="J41" s="107">
        <v>378</v>
      </c>
      <c r="K41" s="107">
        <v>132</v>
      </c>
      <c r="L41" s="107">
        <v>21</v>
      </c>
      <c r="M41" s="107">
        <v>69</v>
      </c>
      <c r="N41" s="107">
        <v>39</v>
      </c>
      <c r="O41" s="107"/>
      <c r="P41" s="107"/>
      <c r="Q41" s="107"/>
      <c r="R41" s="107"/>
      <c r="S41" s="108">
        <v>2370</v>
      </c>
      <c r="T41" s="108">
        <v>114</v>
      </c>
      <c r="U41" s="73"/>
    </row>
    <row r="42" spans="1:21" s="74" customFormat="1" ht="18" customHeight="1" x14ac:dyDescent="0.35">
      <c r="A42" s="112" t="s">
        <v>305</v>
      </c>
      <c r="B42" s="105">
        <v>703</v>
      </c>
      <c r="C42" s="105">
        <v>10</v>
      </c>
      <c r="D42" s="105">
        <v>1447</v>
      </c>
      <c r="E42" s="105">
        <v>2107</v>
      </c>
      <c r="F42" s="105">
        <v>833</v>
      </c>
      <c r="G42" s="105">
        <v>22</v>
      </c>
      <c r="H42" s="105">
        <v>111</v>
      </c>
      <c r="I42" s="105">
        <v>1581</v>
      </c>
      <c r="J42" s="105">
        <v>2297</v>
      </c>
      <c r="K42" s="105">
        <v>923</v>
      </c>
      <c r="L42" s="105">
        <v>64</v>
      </c>
      <c r="M42" s="105">
        <v>262</v>
      </c>
      <c r="N42" s="105">
        <v>125</v>
      </c>
      <c r="O42" s="105">
        <v>3</v>
      </c>
      <c r="P42" s="105"/>
      <c r="Q42" s="105">
        <v>49</v>
      </c>
      <c r="R42" s="105"/>
      <c r="S42" s="106">
        <v>10537</v>
      </c>
      <c r="T42" s="106">
        <v>687</v>
      </c>
      <c r="U42" s="73"/>
    </row>
    <row r="43" spans="1:21" s="74" customFormat="1" ht="18" customHeight="1" x14ac:dyDescent="0.35">
      <c r="A43" s="113" t="s">
        <v>306</v>
      </c>
      <c r="B43" s="107">
        <v>352</v>
      </c>
      <c r="C43" s="107">
        <v>5</v>
      </c>
      <c r="D43" s="107">
        <v>654</v>
      </c>
      <c r="E43" s="107">
        <v>1182</v>
      </c>
      <c r="F43" s="107">
        <v>357</v>
      </c>
      <c r="G43" s="107">
        <v>3</v>
      </c>
      <c r="H43" s="107">
        <v>43</v>
      </c>
      <c r="I43" s="107">
        <v>590</v>
      </c>
      <c r="J43" s="107">
        <v>1193</v>
      </c>
      <c r="K43" s="107">
        <v>345</v>
      </c>
      <c r="L43" s="107">
        <v>15</v>
      </c>
      <c r="M43" s="107">
        <v>105</v>
      </c>
      <c r="N43" s="107">
        <v>62</v>
      </c>
      <c r="O43" s="107">
        <v>1</v>
      </c>
      <c r="P43" s="107"/>
      <c r="Q43" s="107">
        <v>9</v>
      </c>
      <c r="R43" s="107"/>
      <c r="S43" s="108">
        <v>4916</v>
      </c>
      <c r="T43" s="108">
        <v>313</v>
      </c>
      <c r="U43" s="73"/>
    </row>
    <row r="44" spans="1:21" s="74" customFormat="1" ht="18" customHeight="1" x14ac:dyDescent="0.35">
      <c r="A44" s="112" t="s">
        <v>307</v>
      </c>
      <c r="B44" s="105">
        <v>6468</v>
      </c>
      <c r="C44" s="105">
        <v>78</v>
      </c>
      <c r="D44" s="105">
        <v>14435</v>
      </c>
      <c r="E44" s="105">
        <v>28593</v>
      </c>
      <c r="F44" s="105">
        <v>9279</v>
      </c>
      <c r="G44" s="105">
        <v>319</v>
      </c>
      <c r="H44" s="105">
        <v>1171</v>
      </c>
      <c r="I44" s="105">
        <v>16763</v>
      </c>
      <c r="J44" s="105">
        <v>24635</v>
      </c>
      <c r="K44" s="105">
        <v>8068</v>
      </c>
      <c r="L44" s="105">
        <v>497</v>
      </c>
      <c r="M44" s="105">
        <v>2097</v>
      </c>
      <c r="N44" s="105">
        <v>970</v>
      </c>
      <c r="O44" s="105">
        <v>44</v>
      </c>
      <c r="P44" s="105">
        <v>41</v>
      </c>
      <c r="Q44" s="105">
        <v>3320</v>
      </c>
      <c r="R44" s="105"/>
      <c r="S44" s="106">
        <v>116778</v>
      </c>
      <c r="T44" s="106">
        <v>5901</v>
      </c>
      <c r="U44" s="73"/>
    </row>
    <row r="45" spans="1:21" s="74" customFormat="1" ht="18" customHeight="1" x14ac:dyDescent="0.35">
      <c r="A45" s="113" t="s">
        <v>308</v>
      </c>
      <c r="B45" s="107">
        <v>1806</v>
      </c>
      <c r="C45" s="107">
        <v>11</v>
      </c>
      <c r="D45" s="107">
        <v>3657</v>
      </c>
      <c r="E45" s="107">
        <v>3524</v>
      </c>
      <c r="F45" s="107">
        <v>1089</v>
      </c>
      <c r="G45" s="107">
        <v>18</v>
      </c>
      <c r="H45" s="107">
        <v>151</v>
      </c>
      <c r="I45" s="107">
        <v>1737</v>
      </c>
      <c r="J45" s="107">
        <v>2747</v>
      </c>
      <c r="K45" s="107">
        <v>855</v>
      </c>
      <c r="L45" s="107">
        <v>114</v>
      </c>
      <c r="M45" s="107">
        <v>563</v>
      </c>
      <c r="N45" s="107">
        <v>275</v>
      </c>
      <c r="O45" s="107">
        <v>10</v>
      </c>
      <c r="P45" s="107"/>
      <c r="Q45" s="107">
        <v>12</v>
      </c>
      <c r="R45" s="107"/>
      <c r="S45" s="108">
        <v>16569</v>
      </c>
      <c r="T45" s="108">
        <v>456</v>
      </c>
      <c r="U45" s="73"/>
    </row>
    <row r="46" spans="1:21" s="74" customFormat="1" ht="18" customHeight="1" x14ac:dyDescent="0.35">
      <c r="A46" s="112" t="s">
        <v>309</v>
      </c>
      <c r="B46" s="105">
        <v>1538</v>
      </c>
      <c r="C46" s="105">
        <v>15</v>
      </c>
      <c r="D46" s="105">
        <v>3454</v>
      </c>
      <c r="E46" s="105">
        <v>6241</v>
      </c>
      <c r="F46" s="105">
        <v>2234</v>
      </c>
      <c r="G46" s="105">
        <v>55</v>
      </c>
      <c r="H46" s="105">
        <v>312</v>
      </c>
      <c r="I46" s="105">
        <v>3668</v>
      </c>
      <c r="J46" s="105">
        <v>6024</v>
      </c>
      <c r="K46" s="105">
        <v>2038</v>
      </c>
      <c r="L46" s="105">
        <v>123</v>
      </c>
      <c r="M46" s="105">
        <v>590</v>
      </c>
      <c r="N46" s="105">
        <v>309</v>
      </c>
      <c r="O46" s="105"/>
      <c r="P46" s="105"/>
      <c r="Q46" s="105">
        <v>149</v>
      </c>
      <c r="R46" s="105"/>
      <c r="S46" s="106">
        <v>26750</v>
      </c>
      <c r="T46" s="106">
        <v>1502</v>
      </c>
      <c r="U46" s="73"/>
    </row>
    <row r="47" spans="1:21" s="74" customFormat="1" ht="18" customHeight="1" x14ac:dyDescent="0.35">
      <c r="A47" s="113" t="s">
        <v>310</v>
      </c>
      <c r="B47" s="107">
        <v>1058</v>
      </c>
      <c r="C47" s="107">
        <v>10</v>
      </c>
      <c r="D47" s="107">
        <v>2094</v>
      </c>
      <c r="E47" s="107">
        <v>2672</v>
      </c>
      <c r="F47" s="107">
        <v>1150</v>
      </c>
      <c r="G47" s="107">
        <v>44</v>
      </c>
      <c r="H47" s="107">
        <v>139</v>
      </c>
      <c r="I47" s="107">
        <v>2179</v>
      </c>
      <c r="J47" s="107">
        <v>2343</v>
      </c>
      <c r="K47" s="107">
        <v>1020</v>
      </c>
      <c r="L47" s="107">
        <v>104</v>
      </c>
      <c r="M47" s="107">
        <v>356</v>
      </c>
      <c r="N47" s="107">
        <v>206</v>
      </c>
      <c r="O47" s="107">
        <v>7</v>
      </c>
      <c r="P47" s="107"/>
      <c r="Q47" s="107">
        <v>39</v>
      </c>
      <c r="R47" s="107"/>
      <c r="S47" s="108">
        <v>13421</v>
      </c>
      <c r="T47" s="108">
        <v>562</v>
      </c>
      <c r="U47" s="73"/>
    </row>
    <row r="48" spans="1:21" s="74" customFormat="1" ht="18" customHeight="1" x14ac:dyDescent="0.35">
      <c r="A48" s="112" t="s">
        <v>311</v>
      </c>
      <c r="B48" s="105">
        <v>1281</v>
      </c>
      <c r="C48" s="105">
        <v>5</v>
      </c>
      <c r="D48" s="105">
        <v>2399</v>
      </c>
      <c r="E48" s="105">
        <v>2784</v>
      </c>
      <c r="F48" s="105">
        <v>957</v>
      </c>
      <c r="G48" s="105">
        <v>100</v>
      </c>
      <c r="H48" s="105">
        <v>223</v>
      </c>
      <c r="I48" s="105">
        <v>1500</v>
      </c>
      <c r="J48" s="105">
        <v>4572</v>
      </c>
      <c r="K48" s="105">
        <v>2012</v>
      </c>
      <c r="L48" s="105">
        <v>100</v>
      </c>
      <c r="M48" s="105">
        <v>461</v>
      </c>
      <c r="N48" s="105">
        <v>228</v>
      </c>
      <c r="O48" s="105">
        <v>13</v>
      </c>
      <c r="P48" s="105"/>
      <c r="Q48" s="105">
        <v>103</v>
      </c>
      <c r="R48" s="105"/>
      <c r="S48" s="106">
        <v>16738</v>
      </c>
      <c r="T48" s="106">
        <v>1431</v>
      </c>
      <c r="U48" s="73"/>
    </row>
    <row r="49" spans="1:21" s="74" customFormat="1" ht="18" customHeight="1" x14ac:dyDescent="0.35">
      <c r="A49" s="113" t="s">
        <v>312</v>
      </c>
      <c r="B49" s="107">
        <v>695</v>
      </c>
      <c r="C49" s="107">
        <v>4</v>
      </c>
      <c r="D49" s="107">
        <v>1299</v>
      </c>
      <c r="E49" s="107">
        <v>1597</v>
      </c>
      <c r="F49" s="107">
        <v>566</v>
      </c>
      <c r="G49" s="107">
        <v>1</v>
      </c>
      <c r="H49" s="107">
        <v>46</v>
      </c>
      <c r="I49" s="107">
        <v>1122</v>
      </c>
      <c r="J49" s="107">
        <v>1095</v>
      </c>
      <c r="K49" s="107">
        <v>332</v>
      </c>
      <c r="L49" s="107">
        <v>41</v>
      </c>
      <c r="M49" s="107">
        <v>232</v>
      </c>
      <c r="N49" s="107">
        <v>116</v>
      </c>
      <c r="O49" s="107">
        <v>1</v>
      </c>
      <c r="P49" s="107"/>
      <c r="Q49" s="107">
        <v>7</v>
      </c>
      <c r="R49" s="107"/>
      <c r="S49" s="108">
        <v>7154</v>
      </c>
      <c r="T49" s="108">
        <v>217</v>
      </c>
      <c r="U49" s="73"/>
    </row>
    <row r="50" spans="1:21" s="74" customFormat="1" ht="18" customHeight="1" x14ac:dyDescent="0.35">
      <c r="A50" s="112" t="s">
        <v>313</v>
      </c>
      <c r="B50" s="105">
        <v>661</v>
      </c>
      <c r="C50" s="105">
        <v>5</v>
      </c>
      <c r="D50" s="105">
        <v>1605</v>
      </c>
      <c r="E50" s="105">
        <v>4189</v>
      </c>
      <c r="F50" s="105">
        <v>1405</v>
      </c>
      <c r="G50" s="105">
        <v>14</v>
      </c>
      <c r="H50" s="105">
        <v>116</v>
      </c>
      <c r="I50" s="105">
        <v>2259</v>
      </c>
      <c r="J50" s="105">
        <v>2676</v>
      </c>
      <c r="K50" s="105">
        <v>769</v>
      </c>
      <c r="L50" s="105">
        <v>51</v>
      </c>
      <c r="M50" s="105">
        <v>236</v>
      </c>
      <c r="N50" s="105">
        <v>102</v>
      </c>
      <c r="O50" s="105">
        <v>2</v>
      </c>
      <c r="P50" s="105"/>
      <c r="Q50" s="105">
        <v>15</v>
      </c>
      <c r="R50" s="105"/>
      <c r="S50" s="106">
        <v>14105</v>
      </c>
      <c r="T50" s="106">
        <v>517</v>
      </c>
      <c r="U50" s="73"/>
    </row>
    <row r="51" spans="1:21" s="74" customFormat="1" ht="18" customHeight="1" x14ac:dyDescent="0.35">
      <c r="A51" s="113" t="s">
        <v>314</v>
      </c>
      <c r="B51" s="107">
        <v>128</v>
      </c>
      <c r="C51" s="107"/>
      <c r="D51" s="107">
        <v>180</v>
      </c>
      <c r="E51" s="107">
        <v>311</v>
      </c>
      <c r="F51" s="107">
        <v>118</v>
      </c>
      <c r="G51" s="107">
        <v>4</v>
      </c>
      <c r="H51" s="107">
        <v>3</v>
      </c>
      <c r="I51" s="107">
        <v>133</v>
      </c>
      <c r="J51" s="107">
        <v>173</v>
      </c>
      <c r="K51" s="107">
        <v>55</v>
      </c>
      <c r="L51" s="107">
        <v>5</v>
      </c>
      <c r="M51" s="107">
        <v>33</v>
      </c>
      <c r="N51" s="107">
        <v>16</v>
      </c>
      <c r="O51" s="107">
        <v>1</v>
      </c>
      <c r="P51" s="107"/>
      <c r="Q51" s="107"/>
      <c r="R51" s="107"/>
      <c r="S51" s="108">
        <v>1160</v>
      </c>
      <c r="T51" s="108">
        <v>40</v>
      </c>
      <c r="U51" s="73"/>
    </row>
    <row r="52" spans="1:21" s="74" customFormat="1" ht="18" customHeight="1" x14ac:dyDescent="0.35">
      <c r="A52" s="112" t="s">
        <v>315</v>
      </c>
      <c r="B52" s="105">
        <v>1565</v>
      </c>
      <c r="C52" s="105">
        <v>14</v>
      </c>
      <c r="D52" s="105">
        <v>3605</v>
      </c>
      <c r="E52" s="105">
        <v>5969</v>
      </c>
      <c r="F52" s="105">
        <v>2408</v>
      </c>
      <c r="G52" s="105">
        <v>112</v>
      </c>
      <c r="H52" s="105">
        <v>373</v>
      </c>
      <c r="I52" s="105">
        <v>4308</v>
      </c>
      <c r="J52" s="105">
        <v>6186</v>
      </c>
      <c r="K52" s="105">
        <v>2683</v>
      </c>
      <c r="L52" s="105">
        <v>132</v>
      </c>
      <c r="M52" s="105">
        <v>652</v>
      </c>
      <c r="N52" s="105">
        <v>361</v>
      </c>
      <c r="O52" s="105">
        <v>2</v>
      </c>
      <c r="P52" s="105"/>
      <c r="Q52" s="105">
        <v>213</v>
      </c>
      <c r="R52" s="105"/>
      <c r="S52" s="106">
        <v>28583</v>
      </c>
      <c r="T52" s="106">
        <v>1905</v>
      </c>
      <c r="U52" s="73"/>
    </row>
    <row r="53" spans="1:21" s="74" customFormat="1" ht="18" customHeight="1" x14ac:dyDescent="0.35">
      <c r="A53" s="113" t="s">
        <v>316</v>
      </c>
      <c r="B53" s="107">
        <v>544</v>
      </c>
      <c r="C53" s="107">
        <v>4</v>
      </c>
      <c r="D53" s="107">
        <v>1014</v>
      </c>
      <c r="E53" s="107">
        <v>1868</v>
      </c>
      <c r="F53" s="107">
        <v>824</v>
      </c>
      <c r="G53" s="107">
        <v>42</v>
      </c>
      <c r="H53" s="107">
        <v>85</v>
      </c>
      <c r="I53" s="107">
        <v>821</v>
      </c>
      <c r="J53" s="107">
        <v>1493</v>
      </c>
      <c r="K53" s="107">
        <v>600</v>
      </c>
      <c r="L53" s="107">
        <v>66</v>
      </c>
      <c r="M53" s="107">
        <v>217</v>
      </c>
      <c r="N53" s="107">
        <v>91</v>
      </c>
      <c r="O53" s="107">
        <v>4</v>
      </c>
      <c r="P53" s="107"/>
      <c r="Q53" s="107">
        <v>16</v>
      </c>
      <c r="R53" s="107"/>
      <c r="S53" s="108">
        <v>7689</v>
      </c>
      <c r="T53" s="108">
        <v>355</v>
      </c>
      <c r="U53" s="73"/>
    </row>
    <row r="54" spans="1:21" s="74" customFormat="1" ht="18" customHeight="1" x14ac:dyDescent="0.35">
      <c r="A54" s="112" t="s">
        <v>317</v>
      </c>
      <c r="B54" s="105">
        <v>2215</v>
      </c>
      <c r="C54" s="105">
        <v>32</v>
      </c>
      <c r="D54" s="105">
        <v>4801</v>
      </c>
      <c r="E54" s="105">
        <v>8495</v>
      </c>
      <c r="F54" s="105">
        <v>2933</v>
      </c>
      <c r="G54" s="105">
        <v>56</v>
      </c>
      <c r="H54" s="105">
        <v>354</v>
      </c>
      <c r="I54" s="105">
        <v>6615</v>
      </c>
      <c r="J54" s="105">
        <v>9287</v>
      </c>
      <c r="K54" s="105">
        <v>3627</v>
      </c>
      <c r="L54" s="105">
        <v>196</v>
      </c>
      <c r="M54" s="105">
        <v>817</v>
      </c>
      <c r="N54" s="105">
        <v>449</v>
      </c>
      <c r="O54" s="105">
        <v>12</v>
      </c>
      <c r="P54" s="105"/>
      <c r="Q54" s="105">
        <v>383</v>
      </c>
      <c r="R54" s="105"/>
      <c r="S54" s="106">
        <v>40272</v>
      </c>
      <c r="T54" s="106">
        <v>2851</v>
      </c>
      <c r="U54" s="73"/>
    </row>
    <row r="55" spans="1:21" s="74" customFormat="1" ht="18" customHeight="1" x14ac:dyDescent="0.35">
      <c r="A55" s="113" t="s">
        <v>318</v>
      </c>
      <c r="B55" s="107">
        <v>292</v>
      </c>
      <c r="C55" s="107">
        <v>3</v>
      </c>
      <c r="D55" s="107">
        <v>454</v>
      </c>
      <c r="E55" s="107">
        <v>524</v>
      </c>
      <c r="F55" s="107">
        <v>210</v>
      </c>
      <c r="G55" s="107">
        <v>6</v>
      </c>
      <c r="H55" s="107">
        <v>23</v>
      </c>
      <c r="I55" s="107">
        <v>271</v>
      </c>
      <c r="J55" s="107">
        <v>410</v>
      </c>
      <c r="K55" s="107">
        <v>128</v>
      </c>
      <c r="L55" s="107">
        <v>20</v>
      </c>
      <c r="M55" s="107">
        <v>78</v>
      </c>
      <c r="N55" s="107">
        <v>36</v>
      </c>
      <c r="O55" s="107">
        <v>4</v>
      </c>
      <c r="P55" s="107"/>
      <c r="Q55" s="107">
        <v>4</v>
      </c>
      <c r="R55" s="107"/>
      <c r="S55" s="108">
        <v>2463</v>
      </c>
      <c r="T55" s="108">
        <v>97</v>
      </c>
      <c r="U55" s="73"/>
    </row>
    <row r="56" spans="1:21" s="74" customFormat="1" ht="18" customHeight="1" x14ac:dyDescent="0.35">
      <c r="A56" s="112" t="s">
        <v>319</v>
      </c>
      <c r="B56" s="105">
        <v>826</v>
      </c>
      <c r="C56" s="105">
        <v>5</v>
      </c>
      <c r="D56" s="105">
        <v>1779</v>
      </c>
      <c r="E56" s="105">
        <v>3053</v>
      </c>
      <c r="F56" s="105">
        <v>1135</v>
      </c>
      <c r="G56" s="105">
        <v>29</v>
      </c>
      <c r="H56" s="105">
        <v>146</v>
      </c>
      <c r="I56" s="105">
        <v>2431</v>
      </c>
      <c r="J56" s="105">
        <v>3727</v>
      </c>
      <c r="K56" s="105">
        <v>1421</v>
      </c>
      <c r="L56" s="105">
        <v>85</v>
      </c>
      <c r="M56" s="105">
        <v>292</v>
      </c>
      <c r="N56" s="105">
        <v>151</v>
      </c>
      <c r="O56" s="105"/>
      <c r="P56" s="105"/>
      <c r="Q56" s="105">
        <v>141</v>
      </c>
      <c r="R56" s="105"/>
      <c r="S56" s="106">
        <v>15221</v>
      </c>
      <c r="T56" s="106">
        <v>1055</v>
      </c>
      <c r="U56" s="73"/>
    </row>
    <row r="57" spans="1:21" s="74" customFormat="1" ht="18" customHeight="1" x14ac:dyDescent="0.35">
      <c r="A57" s="113" t="s">
        <v>320</v>
      </c>
      <c r="B57" s="107">
        <v>1480</v>
      </c>
      <c r="C57" s="107">
        <v>20</v>
      </c>
      <c r="D57" s="107">
        <v>3147</v>
      </c>
      <c r="E57" s="107">
        <v>4081</v>
      </c>
      <c r="F57" s="107">
        <v>1469</v>
      </c>
      <c r="G57" s="107">
        <v>23</v>
      </c>
      <c r="H57" s="107">
        <v>135</v>
      </c>
      <c r="I57" s="107">
        <v>2277</v>
      </c>
      <c r="J57" s="107">
        <v>3306</v>
      </c>
      <c r="K57" s="107">
        <v>992</v>
      </c>
      <c r="L57" s="107">
        <v>81</v>
      </c>
      <c r="M57" s="107">
        <v>393</v>
      </c>
      <c r="N57" s="107">
        <v>218</v>
      </c>
      <c r="O57" s="107">
        <v>5</v>
      </c>
      <c r="P57" s="107"/>
      <c r="Q57" s="107">
        <v>17</v>
      </c>
      <c r="R57" s="107"/>
      <c r="S57" s="108">
        <v>17644</v>
      </c>
      <c r="T57" s="108">
        <v>669</v>
      </c>
      <c r="U57" s="73"/>
    </row>
    <row r="58" spans="1:21" s="74" customFormat="1" ht="18" customHeight="1" x14ac:dyDescent="0.35">
      <c r="A58" s="112" t="s">
        <v>321</v>
      </c>
      <c r="B58" s="105">
        <v>953</v>
      </c>
      <c r="C58" s="105">
        <v>8</v>
      </c>
      <c r="D58" s="105">
        <v>1904</v>
      </c>
      <c r="E58" s="105">
        <v>3549</v>
      </c>
      <c r="F58" s="105">
        <v>1304</v>
      </c>
      <c r="G58" s="105">
        <v>79</v>
      </c>
      <c r="H58" s="105">
        <v>180</v>
      </c>
      <c r="I58" s="105">
        <v>2426</v>
      </c>
      <c r="J58" s="105">
        <v>2684</v>
      </c>
      <c r="K58" s="105">
        <v>1152</v>
      </c>
      <c r="L58" s="105">
        <v>74</v>
      </c>
      <c r="M58" s="105">
        <v>441</v>
      </c>
      <c r="N58" s="105">
        <v>226</v>
      </c>
      <c r="O58" s="105">
        <v>2</v>
      </c>
      <c r="P58" s="105"/>
      <c r="Q58" s="105">
        <v>92</v>
      </c>
      <c r="R58" s="105"/>
      <c r="S58" s="106">
        <v>15074</v>
      </c>
      <c r="T58" s="106">
        <v>804</v>
      </c>
      <c r="U58" s="73"/>
    </row>
    <row r="59" spans="1:21" s="74" customFormat="1" ht="18" customHeight="1" x14ac:dyDescent="0.35">
      <c r="A59" s="113" t="s">
        <v>322</v>
      </c>
      <c r="B59" s="107">
        <v>542</v>
      </c>
      <c r="C59" s="107">
        <v>2</v>
      </c>
      <c r="D59" s="107">
        <v>1006</v>
      </c>
      <c r="E59" s="107">
        <v>1300</v>
      </c>
      <c r="F59" s="107">
        <v>431</v>
      </c>
      <c r="G59" s="107">
        <v>33</v>
      </c>
      <c r="H59" s="107">
        <v>81</v>
      </c>
      <c r="I59" s="107">
        <v>1018</v>
      </c>
      <c r="J59" s="107">
        <v>1675</v>
      </c>
      <c r="K59" s="107">
        <v>593</v>
      </c>
      <c r="L59" s="107">
        <v>44</v>
      </c>
      <c r="M59" s="107">
        <v>211</v>
      </c>
      <c r="N59" s="107">
        <v>104</v>
      </c>
      <c r="O59" s="107">
        <v>3</v>
      </c>
      <c r="P59" s="107"/>
      <c r="Q59" s="107">
        <v>13</v>
      </c>
      <c r="R59" s="107"/>
      <c r="S59" s="108">
        <v>7056</v>
      </c>
      <c r="T59" s="108">
        <v>479</v>
      </c>
      <c r="U59" s="73"/>
    </row>
    <row r="60" spans="1:21" s="74" customFormat="1" ht="18" customHeight="1" x14ac:dyDescent="0.35">
      <c r="A60" s="112" t="s">
        <v>323</v>
      </c>
      <c r="B60" s="105">
        <v>519</v>
      </c>
      <c r="C60" s="105">
        <v>3</v>
      </c>
      <c r="D60" s="105">
        <v>753</v>
      </c>
      <c r="E60" s="105">
        <v>850</v>
      </c>
      <c r="F60" s="105">
        <v>352</v>
      </c>
      <c r="G60" s="105">
        <v>40</v>
      </c>
      <c r="H60" s="105">
        <v>41</v>
      </c>
      <c r="I60" s="105">
        <v>560</v>
      </c>
      <c r="J60" s="105">
        <v>848</v>
      </c>
      <c r="K60" s="105">
        <v>353</v>
      </c>
      <c r="L60" s="105">
        <v>38</v>
      </c>
      <c r="M60" s="105">
        <v>139</v>
      </c>
      <c r="N60" s="105">
        <v>71</v>
      </c>
      <c r="O60" s="105">
        <v>3</v>
      </c>
      <c r="P60" s="105"/>
      <c r="Q60" s="105">
        <v>1</v>
      </c>
      <c r="R60" s="105"/>
      <c r="S60" s="106">
        <v>4571</v>
      </c>
      <c r="T60" s="106">
        <v>270</v>
      </c>
      <c r="U60" s="73"/>
    </row>
    <row r="61" spans="1:21" s="74" customFormat="1" ht="18" customHeight="1" x14ac:dyDescent="0.35">
      <c r="A61" s="113" t="s">
        <v>324</v>
      </c>
      <c r="B61" s="107">
        <v>633</v>
      </c>
      <c r="C61" s="107">
        <v>15</v>
      </c>
      <c r="D61" s="107">
        <v>1105</v>
      </c>
      <c r="E61" s="107">
        <v>1382</v>
      </c>
      <c r="F61" s="107">
        <v>503</v>
      </c>
      <c r="G61" s="107">
        <v>26</v>
      </c>
      <c r="H61" s="107">
        <v>55</v>
      </c>
      <c r="I61" s="107">
        <v>801</v>
      </c>
      <c r="J61" s="107">
        <v>1137</v>
      </c>
      <c r="K61" s="107">
        <v>313</v>
      </c>
      <c r="L61" s="107">
        <v>56</v>
      </c>
      <c r="M61" s="107">
        <v>186</v>
      </c>
      <c r="N61" s="107">
        <v>86</v>
      </c>
      <c r="O61" s="107">
        <v>3</v>
      </c>
      <c r="P61" s="107"/>
      <c r="Q61" s="107">
        <v>6</v>
      </c>
      <c r="R61" s="107"/>
      <c r="S61" s="108">
        <v>6307</v>
      </c>
      <c r="T61" s="108">
        <v>253</v>
      </c>
      <c r="U61" s="73"/>
    </row>
    <row r="62" spans="1:21" s="74" customFormat="1" ht="18" customHeight="1" x14ac:dyDescent="0.35">
      <c r="A62" s="112" t="s">
        <v>325</v>
      </c>
      <c r="B62" s="105">
        <v>774</v>
      </c>
      <c r="C62" s="105">
        <v>8</v>
      </c>
      <c r="D62" s="105">
        <v>1673</v>
      </c>
      <c r="E62" s="105">
        <v>2407</v>
      </c>
      <c r="F62" s="105">
        <v>869</v>
      </c>
      <c r="G62" s="105">
        <v>58</v>
      </c>
      <c r="H62" s="105">
        <v>119</v>
      </c>
      <c r="I62" s="105">
        <v>1426</v>
      </c>
      <c r="J62" s="105">
        <v>2059</v>
      </c>
      <c r="K62" s="105">
        <v>748</v>
      </c>
      <c r="L62" s="105">
        <v>67</v>
      </c>
      <c r="M62" s="105">
        <v>429</v>
      </c>
      <c r="N62" s="105">
        <v>234</v>
      </c>
      <c r="O62" s="105">
        <v>2</v>
      </c>
      <c r="P62" s="105"/>
      <c r="Q62" s="105">
        <v>13</v>
      </c>
      <c r="R62" s="105"/>
      <c r="S62" s="106">
        <v>10886</v>
      </c>
      <c r="T62" s="106">
        <v>595</v>
      </c>
      <c r="U62" s="73"/>
    </row>
    <row r="63" spans="1:21" s="74" customFormat="1" ht="18" customHeight="1" x14ac:dyDescent="0.35">
      <c r="A63" s="113" t="s">
        <v>326</v>
      </c>
      <c r="B63" s="107">
        <v>10179</v>
      </c>
      <c r="C63" s="107">
        <v>146</v>
      </c>
      <c r="D63" s="107">
        <v>21324</v>
      </c>
      <c r="E63" s="107">
        <v>45295</v>
      </c>
      <c r="F63" s="107">
        <v>16190</v>
      </c>
      <c r="G63" s="107">
        <v>351</v>
      </c>
      <c r="H63" s="107">
        <v>1813</v>
      </c>
      <c r="I63" s="107">
        <v>34815</v>
      </c>
      <c r="J63" s="107">
        <v>45592</v>
      </c>
      <c r="K63" s="107">
        <v>15173</v>
      </c>
      <c r="L63" s="107">
        <v>604</v>
      </c>
      <c r="M63" s="107">
        <v>2401</v>
      </c>
      <c r="N63" s="107">
        <v>1149</v>
      </c>
      <c r="O63" s="107">
        <v>66</v>
      </c>
      <c r="P63" s="107">
        <v>37</v>
      </c>
      <c r="Q63" s="107">
        <v>6228</v>
      </c>
      <c r="R63" s="107"/>
      <c r="S63" s="108">
        <v>201363</v>
      </c>
      <c r="T63" s="108">
        <v>8895</v>
      </c>
      <c r="U63" s="73"/>
    </row>
    <row r="64" spans="1:21" s="74" customFormat="1" ht="18" customHeight="1" x14ac:dyDescent="0.35">
      <c r="A64" s="112" t="s">
        <v>327</v>
      </c>
      <c r="B64" s="105">
        <v>330</v>
      </c>
      <c r="C64" s="105">
        <v>3</v>
      </c>
      <c r="D64" s="105">
        <v>512</v>
      </c>
      <c r="E64" s="105">
        <v>631</v>
      </c>
      <c r="F64" s="105">
        <v>260</v>
      </c>
      <c r="G64" s="105">
        <v>27</v>
      </c>
      <c r="H64" s="105">
        <v>18</v>
      </c>
      <c r="I64" s="105">
        <v>487</v>
      </c>
      <c r="J64" s="105">
        <v>555</v>
      </c>
      <c r="K64" s="105">
        <v>239</v>
      </c>
      <c r="L64" s="105">
        <v>47</v>
      </c>
      <c r="M64" s="105">
        <v>163</v>
      </c>
      <c r="N64" s="105">
        <v>71</v>
      </c>
      <c r="O64" s="105">
        <v>2</v>
      </c>
      <c r="P64" s="105"/>
      <c r="Q64" s="105">
        <v>14</v>
      </c>
      <c r="R64" s="105"/>
      <c r="S64" s="106">
        <v>3359</v>
      </c>
      <c r="T64" s="106">
        <v>206</v>
      </c>
      <c r="U64" s="73"/>
    </row>
    <row r="65" spans="1:21" s="74" customFormat="1" ht="18" customHeight="1" x14ac:dyDescent="0.35">
      <c r="A65" s="113" t="s">
        <v>328</v>
      </c>
      <c r="B65" s="107">
        <v>540</v>
      </c>
      <c r="C65" s="107">
        <v>4</v>
      </c>
      <c r="D65" s="107">
        <v>913</v>
      </c>
      <c r="E65" s="107">
        <v>1398</v>
      </c>
      <c r="F65" s="107">
        <v>581</v>
      </c>
      <c r="G65" s="107">
        <v>5</v>
      </c>
      <c r="H65" s="107">
        <v>68</v>
      </c>
      <c r="I65" s="107">
        <v>1058</v>
      </c>
      <c r="J65" s="107">
        <v>1647</v>
      </c>
      <c r="K65" s="107">
        <v>662</v>
      </c>
      <c r="L65" s="107">
        <v>37</v>
      </c>
      <c r="M65" s="107">
        <v>244</v>
      </c>
      <c r="N65" s="107">
        <v>137</v>
      </c>
      <c r="O65" s="107">
        <v>2</v>
      </c>
      <c r="P65" s="107"/>
      <c r="Q65" s="107">
        <v>32</v>
      </c>
      <c r="R65" s="107"/>
      <c r="S65" s="108">
        <v>7328</v>
      </c>
      <c r="T65" s="108">
        <v>486</v>
      </c>
      <c r="U65" s="73"/>
    </row>
    <row r="66" spans="1:21" s="74" customFormat="1" ht="18" customHeight="1" x14ac:dyDescent="0.35">
      <c r="A66" s="112" t="s">
        <v>329</v>
      </c>
      <c r="B66" s="105">
        <v>1128</v>
      </c>
      <c r="C66" s="105">
        <v>7</v>
      </c>
      <c r="D66" s="105">
        <v>2071</v>
      </c>
      <c r="E66" s="105">
        <v>3501</v>
      </c>
      <c r="F66" s="105">
        <v>1472</v>
      </c>
      <c r="G66" s="105">
        <v>21</v>
      </c>
      <c r="H66" s="105">
        <v>130</v>
      </c>
      <c r="I66" s="105">
        <v>2304</v>
      </c>
      <c r="J66" s="105">
        <v>3164</v>
      </c>
      <c r="K66" s="105">
        <v>1085</v>
      </c>
      <c r="L66" s="105">
        <v>113</v>
      </c>
      <c r="M66" s="105">
        <v>399</v>
      </c>
      <c r="N66" s="105">
        <v>202</v>
      </c>
      <c r="O66" s="105">
        <v>2</v>
      </c>
      <c r="P66" s="105">
        <v>1</v>
      </c>
      <c r="Q66" s="105">
        <v>29</v>
      </c>
      <c r="R66" s="105"/>
      <c r="S66" s="106">
        <v>15629</v>
      </c>
      <c r="T66" s="106">
        <v>759</v>
      </c>
      <c r="U66" s="73"/>
    </row>
    <row r="67" spans="1:21" s="74" customFormat="1" ht="18" customHeight="1" x14ac:dyDescent="0.35">
      <c r="A67" s="113" t="s">
        <v>330</v>
      </c>
      <c r="B67" s="107">
        <v>1758</v>
      </c>
      <c r="C67" s="107">
        <v>19</v>
      </c>
      <c r="D67" s="107">
        <v>3884</v>
      </c>
      <c r="E67" s="107">
        <v>4910</v>
      </c>
      <c r="F67" s="107">
        <v>1747</v>
      </c>
      <c r="G67" s="107">
        <v>29</v>
      </c>
      <c r="H67" s="107">
        <v>267</v>
      </c>
      <c r="I67" s="107">
        <v>3496</v>
      </c>
      <c r="J67" s="107">
        <v>4449</v>
      </c>
      <c r="K67" s="107">
        <v>1536</v>
      </c>
      <c r="L67" s="107">
        <v>82</v>
      </c>
      <c r="M67" s="107">
        <v>588</v>
      </c>
      <c r="N67" s="107">
        <v>287</v>
      </c>
      <c r="O67" s="107">
        <v>11</v>
      </c>
      <c r="P67" s="107"/>
      <c r="Q67" s="107">
        <v>41</v>
      </c>
      <c r="R67" s="107"/>
      <c r="S67" s="108">
        <v>23104</v>
      </c>
      <c r="T67" s="108">
        <v>1073</v>
      </c>
      <c r="U67" s="73"/>
    </row>
    <row r="68" spans="1:21" s="74" customFormat="1" ht="18" customHeight="1" x14ac:dyDescent="0.35">
      <c r="A68" s="112" t="s">
        <v>331</v>
      </c>
      <c r="B68" s="105">
        <v>2117</v>
      </c>
      <c r="C68" s="105">
        <v>23</v>
      </c>
      <c r="D68" s="105">
        <v>5657</v>
      </c>
      <c r="E68" s="105">
        <v>7080</v>
      </c>
      <c r="F68" s="105">
        <v>2709</v>
      </c>
      <c r="G68" s="105">
        <v>270</v>
      </c>
      <c r="H68" s="105">
        <v>345</v>
      </c>
      <c r="I68" s="105">
        <v>5402</v>
      </c>
      <c r="J68" s="105">
        <v>7006</v>
      </c>
      <c r="K68" s="105">
        <v>2206</v>
      </c>
      <c r="L68" s="105">
        <v>178</v>
      </c>
      <c r="M68" s="105">
        <v>709</v>
      </c>
      <c r="N68" s="105">
        <v>378</v>
      </c>
      <c r="O68" s="105">
        <v>9</v>
      </c>
      <c r="P68" s="105">
        <v>1</v>
      </c>
      <c r="Q68" s="105">
        <v>166</v>
      </c>
      <c r="R68" s="105"/>
      <c r="S68" s="106">
        <v>34256</v>
      </c>
      <c r="T68" s="106">
        <v>1557</v>
      </c>
      <c r="U68" s="73"/>
    </row>
    <row r="69" spans="1:21" s="74" customFormat="1" ht="18" customHeight="1" x14ac:dyDescent="0.35">
      <c r="A69" s="113" t="s">
        <v>332</v>
      </c>
      <c r="B69" s="107">
        <v>613</v>
      </c>
      <c r="C69" s="107">
        <v>7</v>
      </c>
      <c r="D69" s="107">
        <v>1157</v>
      </c>
      <c r="E69" s="107">
        <v>1266</v>
      </c>
      <c r="F69" s="107">
        <v>506</v>
      </c>
      <c r="G69" s="107">
        <v>3</v>
      </c>
      <c r="H69" s="107">
        <v>27</v>
      </c>
      <c r="I69" s="107">
        <v>885</v>
      </c>
      <c r="J69" s="107">
        <v>873</v>
      </c>
      <c r="K69" s="107">
        <v>247</v>
      </c>
      <c r="L69" s="107">
        <v>26</v>
      </c>
      <c r="M69" s="107">
        <v>195</v>
      </c>
      <c r="N69" s="107">
        <v>95</v>
      </c>
      <c r="O69" s="107">
        <v>2</v>
      </c>
      <c r="P69" s="107"/>
      <c r="Q69" s="107">
        <v>1</v>
      </c>
      <c r="R69" s="107"/>
      <c r="S69" s="108">
        <v>5903</v>
      </c>
      <c r="T69" s="108">
        <v>189</v>
      </c>
      <c r="U69" s="73"/>
    </row>
    <row r="70" spans="1:21" s="74" customFormat="1" ht="18" customHeight="1" x14ac:dyDescent="0.35">
      <c r="A70" s="112" t="s">
        <v>333</v>
      </c>
      <c r="B70" s="105">
        <v>1437</v>
      </c>
      <c r="C70" s="105">
        <v>20</v>
      </c>
      <c r="D70" s="105">
        <v>4283</v>
      </c>
      <c r="E70" s="105">
        <v>7766</v>
      </c>
      <c r="F70" s="105">
        <v>3364</v>
      </c>
      <c r="G70" s="105">
        <v>138</v>
      </c>
      <c r="H70" s="105">
        <v>448</v>
      </c>
      <c r="I70" s="105">
        <v>6108</v>
      </c>
      <c r="J70" s="105">
        <v>7561</v>
      </c>
      <c r="K70" s="105">
        <v>2271</v>
      </c>
      <c r="L70" s="105">
        <v>144</v>
      </c>
      <c r="M70" s="105">
        <v>492</v>
      </c>
      <c r="N70" s="105">
        <v>284</v>
      </c>
      <c r="O70" s="105">
        <v>7</v>
      </c>
      <c r="P70" s="105"/>
      <c r="Q70" s="105">
        <v>213</v>
      </c>
      <c r="R70" s="105"/>
      <c r="S70" s="106">
        <v>34536</v>
      </c>
      <c r="T70" s="106">
        <v>1337</v>
      </c>
      <c r="U70" s="73"/>
    </row>
    <row r="71" spans="1:21" s="74" customFormat="1" ht="18" customHeight="1" x14ac:dyDescent="0.35">
      <c r="A71" s="113" t="s">
        <v>334</v>
      </c>
      <c r="B71" s="107">
        <v>935</v>
      </c>
      <c r="C71" s="107">
        <v>14</v>
      </c>
      <c r="D71" s="107">
        <v>2136</v>
      </c>
      <c r="E71" s="107">
        <v>2798</v>
      </c>
      <c r="F71" s="107">
        <v>1105</v>
      </c>
      <c r="G71" s="107">
        <v>47</v>
      </c>
      <c r="H71" s="107">
        <v>121</v>
      </c>
      <c r="I71" s="107">
        <v>2047</v>
      </c>
      <c r="J71" s="107">
        <v>3541</v>
      </c>
      <c r="K71" s="107">
        <v>1315</v>
      </c>
      <c r="L71" s="107">
        <v>72</v>
      </c>
      <c r="M71" s="107">
        <v>276</v>
      </c>
      <c r="N71" s="107">
        <v>141</v>
      </c>
      <c r="O71" s="107">
        <v>1</v>
      </c>
      <c r="P71" s="107">
        <v>4</v>
      </c>
      <c r="Q71" s="107">
        <v>774</v>
      </c>
      <c r="R71" s="107"/>
      <c r="S71" s="108">
        <v>15327</v>
      </c>
      <c r="T71" s="108">
        <v>962</v>
      </c>
      <c r="U71" s="73"/>
    </row>
    <row r="72" spans="1:21" s="74" customFormat="1" ht="18" customHeight="1" x14ac:dyDescent="0.35">
      <c r="A72" s="112" t="s">
        <v>335</v>
      </c>
      <c r="B72" s="105">
        <v>243</v>
      </c>
      <c r="C72" s="105">
        <v>2</v>
      </c>
      <c r="D72" s="105">
        <v>337</v>
      </c>
      <c r="E72" s="105">
        <v>638</v>
      </c>
      <c r="F72" s="105">
        <v>238</v>
      </c>
      <c r="G72" s="105">
        <v>1</v>
      </c>
      <c r="H72" s="105">
        <v>16</v>
      </c>
      <c r="I72" s="105">
        <v>216</v>
      </c>
      <c r="J72" s="105">
        <v>414</v>
      </c>
      <c r="K72" s="105">
        <v>110</v>
      </c>
      <c r="L72" s="105">
        <v>20</v>
      </c>
      <c r="M72" s="105">
        <v>69</v>
      </c>
      <c r="N72" s="105">
        <v>28</v>
      </c>
      <c r="O72" s="105"/>
      <c r="P72" s="105"/>
      <c r="Q72" s="105">
        <v>1</v>
      </c>
      <c r="R72" s="105"/>
      <c r="S72" s="106">
        <v>2333</v>
      </c>
      <c r="T72" s="106">
        <v>118</v>
      </c>
      <c r="U72" s="73"/>
    </row>
    <row r="73" spans="1:21" s="74" customFormat="1" ht="18" customHeight="1" x14ac:dyDescent="0.35">
      <c r="A73" s="113" t="s">
        <v>336</v>
      </c>
      <c r="B73" s="107">
        <v>644</v>
      </c>
      <c r="C73" s="107">
        <v>11</v>
      </c>
      <c r="D73" s="107">
        <v>1390</v>
      </c>
      <c r="E73" s="107">
        <v>1897</v>
      </c>
      <c r="F73" s="107">
        <v>752</v>
      </c>
      <c r="G73" s="107">
        <v>9</v>
      </c>
      <c r="H73" s="107">
        <v>97</v>
      </c>
      <c r="I73" s="107">
        <v>1441</v>
      </c>
      <c r="J73" s="107">
        <v>2028</v>
      </c>
      <c r="K73" s="107">
        <v>564</v>
      </c>
      <c r="L73" s="107">
        <v>49</v>
      </c>
      <c r="M73" s="107">
        <v>204</v>
      </c>
      <c r="N73" s="107">
        <v>89</v>
      </c>
      <c r="O73" s="107">
        <v>1</v>
      </c>
      <c r="P73" s="107"/>
      <c r="Q73" s="107">
        <v>20</v>
      </c>
      <c r="R73" s="107"/>
      <c r="S73" s="108">
        <v>9196</v>
      </c>
      <c r="T73" s="108">
        <v>381</v>
      </c>
      <c r="U73" s="73"/>
    </row>
    <row r="74" spans="1:21" s="74" customFormat="1" ht="18" customHeight="1" x14ac:dyDescent="0.35">
      <c r="A74" s="112" t="s">
        <v>337</v>
      </c>
      <c r="B74" s="105">
        <v>758</v>
      </c>
      <c r="C74" s="105">
        <v>6</v>
      </c>
      <c r="D74" s="105">
        <v>1626</v>
      </c>
      <c r="E74" s="105">
        <v>2673</v>
      </c>
      <c r="F74" s="105">
        <v>1150</v>
      </c>
      <c r="G74" s="105">
        <v>46</v>
      </c>
      <c r="H74" s="105">
        <v>98</v>
      </c>
      <c r="I74" s="105">
        <v>2505</v>
      </c>
      <c r="J74" s="105">
        <v>2548</v>
      </c>
      <c r="K74" s="105">
        <v>829</v>
      </c>
      <c r="L74" s="105">
        <v>67</v>
      </c>
      <c r="M74" s="105">
        <v>282</v>
      </c>
      <c r="N74" s="105">
        <v>161</v>
      </c>
      <c r="O74" s="105">
        <v>2</v>
      </c>
      <c r="P74" s="105"/>
      <c r="Q74" s="105">
        <v>39</v>
      </c>
      <c r="R74" s="105"/>
      <c r="S74" s="106">
        <v>12790</v>
      </c>
      <c r="T74" s="106">
        <v>624</v>
      </c>
      <c r="U74" s="73"/>
    </row>
    <row r="75" spans="1:21" s="74" customFormat="1" ht="18" customHeight="1" x14ac:dyDescent="0.35">
      <c r="A75" s="113" t="s">
        <v>338</v>
      </c>
      <c r="B75" s="107">
        <v>242</v>
      </c>
      <c r="C75" s="107">
        <v>2</v>
      </c>
      <c r="D75" s="107">
        <v>459</v>
      </c>
      <c r="E75" s="107">
        <v>579</v>
      </c>
      <c r="F75" s="107">
        <v>219</v>
      </c>
      <c r="G75" s="107">
        <v>4</v>
      </c>
      <c r="H75" s="107">
        <v>36</v>
      </c>
      <c r="I75" s="107">
        <v>395</v>
      </c>
      <c r="J75" s="107">
        <v>536</v>
      </c>
      <c r="K75" s="107">
        <v>150</v>
      </c>
      <c r="L75" s="107">
        <v>18</v>
      </c>
      <c r="M75" s="107">
        <v>89</v>
      </c>
      <c r="N75" s="107">
        <v>60</v>
      </c>
      <c r="O75" s="107"/>
      <c r="P75" s="107"/>
      <c r="Q75" s="107">
        <v>2</v>
      </c>
      <c r="R75" s="107"/>
      <c r="S75" s="108">
        <v>2791</v>
      </c>
      <c r="T75" s="108">
        <v>135</v>
      </c>
      <c r="U75" s="73"/>
    </row>
    <row r="76" spans="1:21" s="74" customFormat="1" ht="18" customHeight="1" x14ac:dyDescent="0.35">
      <c r="A76" s="112" t="s">
        <v>339</v>
      </c>
      <c r="B76" s="105">
        <v>712</v>
      </c>
      <c r="C76" s="105">
        <v>4</v>
      </c>
      <c r="D76" s="105">
        <v>1287</v>
      </c>
      <c r="E76" s="105">
        <v>1996</v>
      </c>
      <c r="F76" s="105">
        <v>756</v>
      </c>
      <c r="G76" s="105">
        <v>50</v>
      </c>
      <c r="H76" s="105">
        <v>93</v>
      </c>
      <c r="I76" s="105">
        <v>1281</v>
      </c>
      <c r="J76" s="105">
        <v>1472</v>
      </c>
      <c r="K76" s="105">
        <v>580</v>
      </c>
      <c r="L76" s="105">
        <v>68</v>
      </c>
      <c r="M76" s="105">
        <v>261</v>
      </c>
      <c r="N76" s="105">
        <v>144</v>
      </c>
      <c r="O76" s="105">
        <v>2</v>
      </c>
      <c r="P76" s="105"/>
      <c r="Q76" s="105">
        <v>32</v>
      </c>
      <c r="R76" s="105"/>
      <c r="S76" s="106">
        <v>8738</v>
      </c>
      <c r="T76" s="106">
        <v>391</v>
      </c>
      <c r="U76" s="73"/>
    </row>
    <row r="77" spans="1:21" s="74" customFormat="1" ht="18" customHeight="1" x14ac:dyDescent="0.35">
      <c r="A77" s="113" t="s">
        <v>340</v>
      </c>
      <c r="B77" s="107">
        <v>2428</v>
      </c>
      <c r="C77" s="107">
        <v>40</v>
      </c>
      <c r="D77" s="107">
        <v>7142</v>
      </c>
      <c r="E77" s="107">
        <v>8425</v>
      </c>
      <c r="F77" s="107">
        <v>3064</v>
      </c>
      <c r="G77" s="107">
        <v>131</v>
      </c>
      <c r="H77" s="107">
        <v>439</v>
      </c>
      <c r="I77" s="107">
        <v>6280</v>
      </c>
      <c r="J77" s="107">
        <v>7917</v>
      </c>
      <c r="K77" s="107">
        <v>2546</v>
      </c>
      <c r="L77" s="107">
        <v>157</v>
      </c>
      <c r="M77" s="107">
        <v>738</v>
      </c>
      <c r="N77" s="107">
        <v>374</v>
      </c>
      <c r="O77" s="107">
        <v>9</v>
      </c>
      <c r="P77" s="107"/>
      <c r="Q77" s="107">
        <v>133</v>
      </c>
      <c r="R77" s="107"/>
      <c r="S77" s="108">
        <v>39823</v>
      </c>
      <c r="T77" s="108">
        <v>1878</v>
      </c>
      <c r="U77" s="73"/>
    </row>
    <row r="78" spans="1:21" s="74" customFormat="1" ht="18" customHeight="1" x14ac:dyDescent="0.35">
      <c r="A78" s="112" t="s">
        <v>341</v>
      </c>
      <c r="B78" s="105">
        <v>261</v>
      </c>
      <c r="C78" s="105">
        <v>3</v>
      </c>
      <c r="D78" s="105">
        <v>457</v>
      </c>
      <c r="E78" s="105">
        <v>608</v>
      </c>
      <c r="F78" s="105">
        <v>213</v>
      </c>
      <c r="G78" s="105">
        <v>21</v>
      </c>
      <c r="H78" s="105">
        <v>41</v>
      </c>
      <c r="I78" s="105">
        <v>464</v>
      </c>
      <c r="J78" s="105">
        <v>665</v>
      </c>
      <c r="K78" s="105">
        <v>291</v>
      </c>
      <c r="L78" s="105">
        <v>33</v>
      </c>
      <c r="M78" s="105">
        <v>93</v>
      </c>
      <c r="N78" s="105">
        <v>59</v>
      </c>
      <c r="O78" s="105">
        <v>4</v>
      </c>
      <c r="P78" s="105"/>
      <c r="Q78" s="105">
        <v>13</v>
      </c>
      <c r="R78" s="105"/>
      <c r="S78" s="106">
        <v>3226</v>
      </c>
      <c r="T78" s="106">
        <v>209</v>
      </c>
      <c r="U78" s="73"/>
    </row>
    <row r="79" spans="1:21" s="74" customFormat="1" ht="18" customHeight="1" x14ac:dyDescent="0.35">
      <c r="A79" s="113" t="s">
        <v>342</v>
      </c>
      <c r="B79" s="107">
        <v>1890</v>
      </c>
      <c r="C79" s="107">
        <v>13</v>
      </c>
      <c r="D79" s="107">
        <v>4085</v>
      </c>
      <c r="E79" s="107">
        <v>6982</v>
      </c>
      <c r="F79" s="107">
        <v>2567</v>
      </c>
      <c r="G79" s="107">
        <v>68</v>
      </c>
      <c r="H79" s="107">
        <v>339</v>
      </c>
      <c r="I79" s="107">
        <v>4557</v>
      </c>
      <c r="J79" s="107">
        <v>7445</v>
      </c>
      <c r="K79" s="107">
        <v>2802</v>
      </c>
      <c r="L79" s="107">
        <v>206</v>
      </c>
      <c r="M79" s="107">
        <v>887</v>
      </c>
      <c r="N79" s="107">
        <v>530</v>
      </c>
      <c r="O79" s="107">
        <v>8</v>
      </c>
      <c r="P79" s="107">
        <v>3</v>
      </c>
      <c r="Q79" s="107">
        <v>245</v>
      </c>
      <c r="R79" s="107"/>
      <c r="S79" s="108">
        <v>32627</v>
      </c>
      <c r="T79" s="108">
        <v>2046</v>
      </c>
      <c r="U79" s="73"/>
    </row>
    <row r="80" spans="1:21" s="74" customFormat="1" ht="18" customHeight="1" x14ac:dyDescent="0.35">
      <c r="A80" s="112" t="s">
        <v>343</v>
      </c>
      <c r="B80" s="105">
        <v>930</v>
      </c>
      <c r="C80" s="105">
        <v>9</v>
      </c>
      <c r="D80" s="105">
        <v>2572</v>
      </c>
      <c r="E80" s="105">
        <v>4028</v>
      </c>
      <c r="F80" s="105">
        <v>1618</v>
      </c>
      <c r="G80" s="105">
        <v>18</v>
      </c>
      <c r="H80" s="105">
        <v>150</v>
      </c>
      <c r="I80" s="105">
        <v>2734</v>
      </c>
      <c r="J80" s="105">
        <v>2922</v>
      </c>
      <c r="K80" s="105">
        <v>777</v>
      </c>
      <c r="L80" s="105">
        <v>92</v>
      </c>
      <c r="M80" s="105">
        <v>485</v>
      </c>
      <c r="N80" s="105">
        <v>223</v>
      </c>
      <c r="O80" s="105">
        <v>2</v>
      </c>
      <c r="P80" s="105"/>
      <c r="Q80" s="105">
        <v>32</v>
      </c>
      <c r="R80" s="105"/>
      <c r="S80" s="106">
        <v>16592</v>
      </c>
      <c r="T80" s="106">
        <v>542</v>
      </c>
      <c r="U80" s="73"/>
    </row>
    <row r="81" spans="1:21" s="74" customFormat="1" ht="18" customHeight="1" x14ac:dyDescent="0.35">
      <c r="A81" s="113" t="s">
        <v>344</v>
      </c>
      <c r="B81" s="107">
        <v>3240</v>
      </c>
      <c r="C81" s="107">
        <v>29</v>
      </c>
      <c r="D81" s="107">
        <v>7525</v>
      </c>
      <c r="E81" s="107">
        <v>12427</v>
      </c>
      <c r="F81" s="107">
        <v>5036</v>
      </c>
      <c r="G81" s="107">
        <v>71</v>
      </c>
      <c r="H81" s="107">
        <v>422</v>
      </c>
      <c r="I81" s="107">
        <v>7550</v>
      </c>
      <c r="J81" s="107">
        <v>9327</v>
      </c>
      <c r="K81" s="107">
        <v>2687</v>
      </c>
      <c r="L81" s="107">
        <v>251</v>
      </c>
      <c r="M81" s="107">
        <v>1167</v>
      </c>
      <c r="N81" s="107">
        <v>549</v>
      </c>
      <c r="O81" s="107">
        <v>6</v>
      </c>
      <c r="P81" s="107"/>
      <c r="Q81" s="107">
        <v>37</v>
      </c>
      <c r="R81" s="107">
        <v>1</v>
      </c>
      <c r="S81" s="108">
        <v>50325</v>
      </c>
      <c r="T81" s="108">
        <v>1748</v>
      </c>
      <c r="U81" s="73"/>
    </row>
    <row r="82" spans="1:21" s="74" customFormat="1" ht="18" customHeight="1" x14ac:dyDescent="0.35">
      <c r="A82" s="112" t="s">
        <v>345</v>
      </c>
      <c r="B82" s="105">
        <v>1681</v>
      </c>
      <c r="C82" s="105">
        <v>17</v>
      </c>
      <c r="D82" s="105">
        <v>3629</v>
      </c>
      <c r="E82" s="105">
        <v>5018</v>
      </c>
      <c r="F82" s="105">
        <v>1901</v>
      </c>
      <c r="G82" s="105">
        <v>62</v>
      </c>
      <c r="H82" s="105">
        <v>193</v>
      </c>
      <c r="I82" s="105">
        <v>2724</v>
      </c>
      <c r="J82" s="105">
        <v>4095</v>
      </c>
      <c r="K82" s="105">
        <v>1385</v>
      </c>
      <c r="L82" s="105">
        <v>193</v>
      </c>
      <c r="M82" s="105">
        <v>797</v>
      </c>
      <c r="N82" s="105">
        <v>432</v>
      </c>
      <c r="O82" s="105">
        <v>1</v>
      </c>
      <c r="P82" s="105"/>
      <c r="Q82" s="105">
        <v>36</v>
      </c>
      <c r="R82" s="105"/>
      <c r="S82" s="106">
        <v>22164</v>
      </c>
      <c r="T82" s="106">
        <v>903</v>
      </c>
      <c r="U82" s="73"/>
    </row>
    <row r="83" spans="1:21" s="74" customFormat="1" ht="18" customHeight="1" x14ac:dyDescent="0.35">
      <c r="A83" s="113" t="s">
        <v>346</v>
      </c>
      <c r="B83" s="107">
        <v>1745</v>
      </c>
      <c r="C83" s="107">
        <v>25</v>
      </c>
      <c r="D83" s="107">
        <v>4152</v>
      </c>
      <c r="E83" s="107">
        <v>7993</v>
      </c>
      <c r="F83" s="107">
        <v>3065</v>
      </c>
      <c r="G83" s="107">
        <v>109</v>
      </c>
      <c r="H83" s="107">
        <v>307</v>
      </c>
      <c r="I83" s="107">
        <v>5272</v>
      </c>
      <c r="J83" s="107">
        <v>6829</v>
      </c>
      <c r="K83" s="107">
        <v>2308</v>
      </c>
      <c r="L83" s="107">
        <v>173</v>
      </c>
      <c r="M83" s="107">
        <v>699</v>
      </c>
      <c r="N83" s="107">
        <v>398</v>
      </c>
      <c r="O83" s="107">
        <v>11</v>
      </c>
      <c r="P83" s="107"/>
      <c r="Q83" s="107">
        <v>149</v>
      </c>
      <c r="R83" s="107"/>
      <c r="S83" s="108">
        <v>33235</v>
      </c>
      <c r="T83" s="108">
        <v>1586</v>
      </c>
      <c r="U83" s="73"/>
    </row>
    <row r="84" spans="1:21" s="74" customFormat="1" ht="18" customHeight="1" x14ac:dyDescent="0.35">
      <c r="A84" s="112" t="s">
        <v>347</v>
      </c>
      <c r="B84" s="105">
        <v>1164</v>
      </c>
      <c r="C84" s="105">
        <v>8</v>
      </c>
      <c r="D84" s="105">
        <v>2617</v>
      </c>
      <c r="E84" s="105">
        <v>3251</v>
      </c>
      <c r="F84" s="105">
        <v>1224</v>
      </c>
      <c r="G84" s="105">
        <v>78</v>
      </c>
      <c r="H84" s="105">
        <v>229</v>
      </c>
      <c r="I84" s="105">
        <v>1846</v>
      </c>
      <c r="J84" s="105">
        <v>2874</v>
      </c>
      <c r="K84" s="105">
        <v>1149</v>
      </c>
      <c r="L84" s="105">
        <v>111</v>
      </c>
      <c r="M84" s="105">
        <v>457</v>
      </c>
      <c r="N84" s="105">
        <v>249</v>
      </c>
      <c r="O84" s="105">
        <v>6</v>
      </c>
      <c r="P84" s="105"/>
      <c r="Q84" s="105">
        <v>39</v>
      </c>
      <c r="R84" s="105"/>
      <c r="S84" s="106">
        <v>15302</v>
      </c>
      <c r="T84" s="106">
        <v>809</v>
      </c>
      <c r="U84" s="73"/>
    </row>
    <row r="85" spans="1:21" s="74" customFormat="1" ht="18" customHeight="1" x14ac:dyDescent="0.35">
      <c r="A85" s="113" t="s">
        <v>348</v>
      </c>
      <c r="B85" s="107">
        <v>1286</v>
      </c>
      <c r="C85" s="107">
        <v>12</v>
      </c>
      <c r="D85" s="107">
        <v>2193</v>
      </c>
      <c r="E85" s="107">
        <v>4638</v>
      </c>
      <c r="F85" s="107">
        <v>1281</v>
      </c>
      <c r="G85" s="107">
        <v>63</v>
      </c>
      <c r="H85" s="107">
        <v>141</v>
      </c>
      <c r="I85" s="107">
        <v>2716</v>
      </c>
      <c r="J85" s="107">
        <v>4072</v>
      </c>
      <c r="K85" s="107">
        <v>1240</v>
      </c>
      <c r="L85" s="107">
        <v>108</v>
      </c>
      <c r="M85" s="107">
        <v>444</v>
      </c>
      <c r="N85" s="107">
        <v>224</v>
      </c>
      <c r="O85" s="107">
        <v>1</v>
      </c>
      <c r="P85" s="107"/>
      <c r="Q85" s="107">
        <v>71</v>
      </c>
      <c r="R85" s="107"/>
      <c r="S85" s="108">
        <v>18490</v>
      </c>
      <c r="T85" s="108">
        <v>994</v>
      </c>
      <c r="U85" s="73"/>
    </row>
    <row r="86" spans="1:21" s="74" customFormat="1" ht="18" customHeight="1" x14ac:dyDescent="0.35">
      <c r="A86" s="112" t="s">
        <v>349</v>
      </c>
      <c r="B86" s="105">
        <v>760</v>
      </c>
      <c r="C86" s="105">
        <v>7</v>
      </c>
      <c r="D86" s="105">
        <v>2044</v>
      </c>
      <c r="E86" s="105">
        <v>3538</v>
      </c>
      <c r="F86" s="105">
        <v>1383</v>
      </c>
      <c r="G86" s="105">
        <v>21</v>
      </c>
      <c r="H86" s="105">
        <v>120</v>
      </c>
      <c r="I86" s="105">
        <v>1727</v>
      </c>
      <c r="J86" s="105">
        <v>2091</v>
      </c>
      <c r="K86" s="105">
        <v>523</v>
      </c>
      <c r="L86" s="105">
        <v>82</v>
      </c>
      <c r="M86" s="105">
        <v>320</v>
      </c>
      <c r="N86" s="105">
        <v>176</v>
      </c>
      <c r="O86" s="105">
        <v>1</v>
      </c>
      <c r="P86" s="105"/>
      <c r="Q86" s="105">
        <v>12</v>
      </c>
      <c r="R86" s="105"/>
      <c r="S86" s="106">
        <v>12805</v>
      </c>
      <c r="T86" s="106">
        <v>346</v>
      </c>
      <c r="U86" s="73"/>
    </row>
    <row r="87" spans="1:21" s="74" customFormat="1" ht="18" customHeight="1" x14ac:dyDescent="0.35">
      <c r="A87" s="113" t="s">
        <v>350</v>
      </c>
      <c r="B87" s="107">
        <v>846</v>
      </c>
      <c r="C87" s="107">
        <v>11</v>
      </c>
      <c r="D87" s="107">
        <v>1684</v>
      </c>
      <c r="E87" s="107">
        <v>2500</v>
      </c>
      <c r="F87" s="107">
        <v>978</v>
      </c>
      <c r="G87" s="107">
        <v>8</v>
      </c>
      <c r="H87" s="107">
        <v>150</v>
      </c>
      <c r="I87" s="107">
        <v>1580</v>
      </c>
      <c r="J87" s="107">
        <v>2713</v>
      </c>
      <c r="K87" s="107">
        <v>1068</v>
      </c>
      <c r="L87" s="107">
        <v>80</v>
      </c>
      <c r="M87" s="107">
        <v>348</v>
      </c>
      <c r="N87" s="107">
        <v>201</v>
      </c>
      <c r="O87" s="107">
        <v>7</v>
      </c>
      <c r="P87" s="107"/>
      <c r="Q87" s="107">
        <v>31</v>
      </c>
      <c r="R87" s="107"/>
      <c r="S87" s="108">
        <v>12205</v>
      </c>
      <c r="T87" s="108">
        <v>718</v>
      </c>
      <c r="U87" s="73"/>
    </row>
    <row r="88" spans="1:21" s="74" customFormat="1" ht="18" customHeight="1" x14ac:dyDescent="0.35">
      <c r="A88" s="112" t="s">
        <v>351</v>
      </c>
      <c r="B88" s="105">
        <v>624</v>
      </c>
      <c r="C88" s="105">
        <v>6</v>
      </c>
      <c r="D88" s="105">
        <v>1238</v>
      </c>
      <c r="E88" s="105">
        <v>2067</v>
      </c>
      <c r="F88" s="105">
        <v>703</v>
      </c>
      <c r="G88" s="105">
        <v>21</v>
      </c>
      <c r="H88" s="105">
        <v>86</v>
      </c>
      <c r="I88" s="105">
        <v>991</v>
      </c>
      <c r="J88" s="105">
        <v>1494</v>
      </c>
      <c r="K88" s="105">
        <v>539</v>
      </c>
      <c r="L88" s="105">
        <v>57</v>
      </c>
      <c r="M88" s="105">
        <v>327</v>
      </c>
      <c r="N88" s="105">
        <v>168</v>
      </c>
      <c r="O88" s="105">
        <v>4</v>
      </c>
      <c r="P88" s="105"/>
      <c r="Q88" s="105">
        <v>9</v>
      </c>
      <c r="R88" s="105"/>
      <c r="S88" s="106">
        <v>8334</v>
      </c>
      <c r="T88" s="106">
        <v>450</v>
      </c>
      <c r="U88" s="73"/>
    </row>
    <row r="89" spans="1:21" s="74" customFormat="1" ht="18" customHeight="1" x14ac:dyDescent="0.35">
      <c r="A89" s="113" t="s">
        <v>352</v>
      </c>
      <c r="B89" s="107">
        <v>1404</v>
      </c>
      <c r="C89" s="107">
        <v>11</v>
      </c>
      <c r="D89" s="107">
        <v>2502</v>
      </c>
      <c r="E89" s="107">
        <v>3316</v>
      </c>
      <c r="F89" s="107">
        <v>1240</v>
      </c>
      <c r="G89" s="107">
        <v>16</v>
      </c>
      <c r="H89" s="107">
        <v>217</v>
      </c>
      <c r="I89" s="107">
        <v>1930</v>
      </c>
      <c r="J89" s="107">
        <v>3777</v>
      </c>
      <c r="K89" s="107">
        <v>1283</v>
      </c>
      <c r="L89" s="107">
        <v>172</v>
      </c>
      <c r="M89" s="107">
        <v>640</v>
      </c>
      <c r="N89" s="107">
        <v>343</v>
      </c>
      <c r="O89" s="107">
        <v>4</v>
      </c>
      <c r="P89" s="107"/>
      <c r="Q89" s="107">
        <v>87</v>
      </c>
      <c r="R89" s="107"/>
      <c r="S89" s="108">
        <v>16942</v>
      </c>
      <c r="T89" s="108">
        <v>1054</v>
      </c>
      <c r="U89" s="73"/>
    </row>
    <row r="90" spans="1:21" s="74" customFormat="1" ht="18" customHeight="1" x14ac:dyDescent="0.35">
      <c r="A90" s="112" t="s">
        <v>353</v>
      </c>
      <c r="B90" s="105">
        <v>296</v>
      </c>
      <c r="C90" s="105">
        <v>1</v>
      </c>
      <c r="D90" s="105">
        <v>512</v>
      </c>
      <c r="E90" s="105">
        <v>1255</v>
      </c>
      <c r="F90" s="105">
        <v>505</v>
      </c>
      <c r="G90" s="105">
        <v>34</v>
      </c>
      <c r="H90" s="105">
        <v>47</v>
      </c>
      <c r="I90" s="105">
        <v>764</v>
      </c>
      <c r="J90" s="105">
        <v>762</v>
      </c>
      <c r="K90" s="105">
        <v>269</v>
      </c>
      <c r="L90" s="105">
        <v>34</v>
      </c>
      <c r="M90" s="105">
        <v>93</v>
      </c>
      <c r="N90" s="105">
        <v>50</v>
      </c>
      <c r="O90" s="105">
        <v>2</v>
      </c>
      <c r="P90" s="105"/>
      <c r="Q90" s="105">
        <v>3</v>
      </c>
      <c r="R90" s="105"/>
      <c r="S90" s="106">
        <v>4627</v>
      </c>
      <c r="T90" s="106">
        <v>207</v>
      </c>
      <c r="U90" s="73"/>
    </row>
    <row r="91" spans="1:21" s="74" customFormat="1" ht="18" customHeight="1" x14ac:dyDescent="0.35">
      <c r="A91" s="113" t="s">
        <v>354</v>
      </c>
      <c r="B91" s="107">
        <v>409</v>
      </c>
      <c r="C91" s="107">
        <v>4</v>
      </c>
      <c r="D91" s="107">
        <v>858</v>
      </c>
      <c r="E91" s="107">
        <v>1295</v>
      </c>
      <c r="F91" s="107">
        <v>461</v>
      </c>
      <c r="G91" s="107">
        <v>24</v>
      </c>
      <c r="H91" s="107">
        <v>65</v>
      </c>
      <c r="I91" s="107">
        <v>720</v>
      </c>
      <c r="J91" s="107">
        <v>1212</v>
      </c>
      <c r="K91" s="107">
        <v>513</v>
      </c>
      <c r="L91" s="107">
        <v>54</v>
      </c>
      <c r="M91" s="107">
        <v>154</v>
      </c>
      <c r="N91" s="107">
        <v>90</v>
      </c>
      <c r="O91" s="107">
        <v>3</v>
      </c>
      <c r="P91" s="107"/>
      <c r="Q91" s="107">
        <v>9</v>
      </c>
      <c r="R91" s="107"/>
      <c r="S91" s="108">
        <v>5871</v>
      </c>
      <c r="T91" s="108">
        <v>383</v>
      </c>
      <c r="U91" s="73"/>
    </row>
    <row r="92" spans="1:21" s="74" customFormat="1" ht="18" customHeight="1" x14ac:dyDescent="0.35">
      <c r="A92" s="112" t="s">
        <v>355</v>
      </c>
      <c r="B92" s="105">
        <v>101</v>
      </c>
      <c r="C92" s="105"/>
      <c r="D92" s="105">
        <v>128</v>
      </c>
      <c r="E92" s="105">
        <v>133</v>
      </c>
      <c r="F92" s="105">
        <v>57</v>
      </c>
      <c r="G92" s="105">
        <v>9</v>
      </c>
      <c r="H92" s="105">
        <v>8</v>
      </c>
      <c r="I92" s="105">
        <v>120</v>
      </c>
      <c r="J92" s="105">
        <v>217</v>
      </c>
      <c r="K92" s="105">
        <v>64</v>
      </c>
      <c r="L92" s="105">
        <v>7</v>
      </c>
      <c r="M92" s="105">
        <v>32</v>
      </c>
      <c r="N92" s="105">
        <v>9</v>
      </c>
      <c r="O92" s="105">
        <v>1</v>
      </c>
      <c r="P92" s="105"/>
      <c r="Q92" s="105">
        <v>3</v>
      </c>
      <c r="R92" s="105"/>
      <c r="S92" s="106">
        <v>889</v>
      </c>
      <c r="T92" s="106">
        <v>70</v>
      </c>
      <c r="U92" s="73"/>
    </row>
    <row r="93" spans="1:21" s="74" customFormat="1" ht="18" customHeight="1" x14ac:dyDescent="0.35">
      <c r="A93" s="113" t="s">
        <v>356</v>
      </c>
      <c r="B93" s="107">
        <v>1523</v>
      </c>
      <c r="C93" s="107">
        <v>16</v>
      </c>
      <c r="D93" s="107">
        <v>3033</v>
      </c>
      <c r="E93" s="107">
        <v>6211</v>
      </c>
      <c r="F93" s="107">
        <v>2109</v>
      </c>
      <c r="G93" s="107">
        <v>60</v>
      </c>
      <c r="H93" s="107">
        <v>313</v>
      </c>
      <c r="I93" s="107">
        <v>4350</v>
      </c>
      <c r="J93" s="107">
        <v>7945</v>
      </c>
      <c r="K93" s="107">
        <v>3307</v>
      </c>
      <c r="L93" s="107">
        <v>119</v>
      </c>
      <c r="M93" s="107">
        <v>484</v>
      </c>
      <c r="N93" s="107">
        <v>251</v>
      </c>
      <c r="O93" s="107">
        <v>15</v>
      </c>
      <c r="P93" s="107">
        <v>2</v>
      </c>
      <c r="Q93" s="107">
        <v>532</v>
      </c>
      <c r="R93" s="107"/>
      <c r="S93" s="108">
        <v>30270</v>
      </c>
      <c r="T93" s="108">
        <v>2547</v>
      </c>
      <c r="U93" s="73"/>
    </row>
    <row r="94" spans="1:21" s="74" customFormat="1" ht="18" customHeight="1" x14ac:dyDescent="0.35">
      <c r="A94" s="112" t="s">
        <v>357</v>
      </c>
      <c r="B94" s="105">
        <v>1194</v>
      </c>
      <c r="C94" s="105">
        <v>8</v>
      </c>
      <c r="D94" s="105">
        <v>3023</v>
      </c>
      <c r="E94" s="105">
        <v>4333</v>
      </c>
      <c r="F94" s="105">
        <v>1738</v>
      </c>
      <c r="G94" s="105">
        <v>18</v>
      </c>
      <c r="H94" s="105">
        <v>162</v>
      </c>
      <c r="I94" s="105">
        <v>2578</v>
      </c>
      <c r="J94" s="105">
        <v>3258</v>
      </c>
      <c r="K94" s="105">
        <v>931</v>
      </c>
      <c r="L94" s="105">
        <v>82</v>
      </c>
      <c r="M94" s="105">
        <v>385</v>
      </c>
      <c r="N94" s="105">
        <v>232</v>
      </c>
      <c r="O94" s="105">
        <v>5</v>
      </c>
      <c r="P94" s="105"/>
      <c r="Q94" s="105">
        <v>33</v>
      </c>
      <c r="R94" s="105"/>
      <c r="S94" s="106">
        <v>17980</v>
      </c>
      <c r="T94" s="106">
        <v>695</v>
      </c>
      <c r="U94" s="73"/>
    </row>
    <row r="95" spans="1:21" s="74" customFormat="1" ht="18" customHeight="1" x14ac:dyDescent="0.35">
      <c r="A95" s="113" t="s">
        <v>358</v>
      </c>
      <c r="B95" s="107">
        <v>6791</v>
      </c>
      <c r="C95" s="107">
        <v>113</v>
      </c>
      <c r="D95" s="107">
        <v>14200</v>
      </c>
      <c r="E95" s="107">
        <v>26335</v>
      </c>
      <c r="F95" s="107">
        <v>9757</v>
      </c>
      <c r="G95" s="107">
        <v>298</v>
      </c>
      <c r="H95" s="107">
        <v>1328</v>
      </c>
      <c r="I95" s="107">
        <v>23862</v>
      </c>
      <c r="J95" s="107">
        <v>31807</v>
      </c>
      <c r="K95" s="107">
        <v>12397</v>
      </c>
      <c r="L95" s="107">
        <v>408</v>
      </c>
      <c r="M95" s="107">
        <v>1655</v>
      </c>
      <c r="N95" s="107">
        <v>783</v>
      </c>
      <c r="O95" s="107">
        <v>24</v>
      </c>
      <c r="P95" s="107">
        <v>29</v>
      </c>
      <c r="Q95" s="107">
        <v>4604</v>
      </c>
      <c r="R95" s="107">
        <v>2</v>
      </c>
      <c r="S95" s="108">
        <v>134393</v>
      </c>
      <c r="T95" s="108">
        <v>9298</v>
      </c>
      <c r="U95" s="73"/>
    </row>
    <row r="96" spans="1:21" s="74" customFormat="1" ht="18" customHeight="1" x14ac:dyDescent="0.35">
      <c r="A96" s="112" t="s">
        <v>359</v>
      </c>
      <c r="B96" s="105">
        <v>578</v>
      </c>
      <c r="C96" s="105">
        <v>7</v>
      </c>
      <c r="D96" s="105">
        <v>962</v>
      </c>
      <c r="E96" s="105">
        <v>1032</v>
      </c>
      <c r="F96" s="105">
        <v>293</v>
      </c>
      <c r="G96" s="105">
        <v>5</v>
      </c>
      <c r="H96" s="105">
        <v>49</v>
      </c>
      <c r="I96" s="105">
        <v>436</v>
      </c>
      <c r="J96" s="105">
        <v>960</v>
      </c>
      <c r="K96" s="105">
        <v>315</v>
      </c>
      <c r="L96" s="105">
        <v>59</v>
      </c>
      <c r="M96" s="105">
        <v>178</v>
      </c>
      <c r="N96" s="105">
        <v>84</v>
      </c>
      <c r="O96" s="105">
        <v>2</v>
      </c>
      <c r="P96" s="105"/>
      <c r="Q96" s="105">
        <v>10</v>
      </c>
      <c r="R96" s="105"/>
      <c r="S96" s="106">
        <v>4970</v>
      </c>
      <c r="T96" s="106">
        <v>231</v>
      </c>
      <c r="U96" s="73"/>
    </row>
    <row r="97" spans="1:21" s="74" customFormat="1" ht="18" customHeight="1" x14ac:dyDescent="0.35">
      <c r="A97" s="113" t="s">
        <v>360</v>
      </c>
      <c r="B97" s="107">
        <v>347</v>
      </c>
      <c r="C97" s="107">
        <v>4</v>
      </c>
      <c r="D97" s="107">
        <v>695</v>
      </c>
      <c r="E97" s="107">
        <v>810</v>
      </c>
      <c r="F97" s="107">
        <v>288</v>
      </c>
      <c r="G97" s="107">
        <v>12</v>
      </c>
      <c r="H97" s="107">
        <v>28</v>
      </c>
      <c r="I97" s="107">
        <v>590</v>
      </c>
      <c r="J97" s="107">
        <v>651</v>
      </c>
      <c r="K97" s="107">
        <v>171</v>
      </c>
      <c r="L97" s="107">
        <v>27</v>
      </c>
      <c r="M97" s="107">
        <v>72</v>
      </c>
      <c r="N97" s="107">
        <v>29</v>
      </c>
      <c r="O97" s="107">
        <v>2</v>
      </c>
      <c r="P97" s="107"/>
      <c r="Q97" s="107"/>
      <c r="R97" s="107"/>
      <c r="S97" s="108">
        <v>3726</v>
      </c>
      <c r="T97" s="108">
        <v>101</v>
      </c>
      <c r="U97" s="73"/>
    </row>
    <row r="98" spans="1:21" s="74" customFormat="1" ht="18" customHeight="1" x14ac:dyDescent="0.35">
      <c r="A98" s="112" t="s">
        <v>361</v>
      </c>
      <c r="B98" s="105">
        <v>426</v>
      </c>
      <c r="C98" s="105">
        <v>5</v>
      </c>
      <c r="D98" s="105">
        <v>697</v>
      </c>
      <c r="E98" s="105">
        <v>618</v>
      </c>
      <c r="F98" s="105">
        <v>232</v>
      </c>
      <c r="G98" s="105">
        <v>22</v>
      </c>
      <c r="H98" s="105">
        <v>57</v>
      </c>
      <c r="I98" s="105">
        <v>613</v>
      </c>
      <c r="J98" s="105">
        <v>1101</v>
      </c>
      <c r="K98" s="105">
        <v>417</v>
      </c>
      <c r="L98" s="105">
        <v>32</v>
      </c>
      <c r="M98" s="105">
        <v>157</v>
      </c>
      <c r="N98" s="105">
        <v>62</v>
      </c>
      <c r="O98" s="105">
        <v>1</v>
      </c>
      <c r="P98" s="105"/>
      <c r="Q98" s="105">
        <v>6</v>
      </c>
      <c r="R98" s="105"/>
      <c r="S98" s="106">
        <v>4446</v>
      </c>
      <c r="T98" s="106">
        <v>369</v>
      </c>
      <c r="U98" s="73"/>
    </row>
    <row r="99" spans="1:21" s="74" customFormat="1" ht="18" customHeight="1" x14ac:dyDescent="0.35">
      <c r="A99" s="113" t="s">
        <v>362</v>
      </c>
      <c r="B99" s="107">
        <v>1868</v>
      </c>
      <c r="C99" s="107">
        <v>31</v>
      </c>
      <c r="D99" s="107">
        <v>4759</v>
      </c>
      <c r="E99" s="107">
        <v>7905</v>
      </c>
      <c r="F99" s="107">
        <v>2468</v>
      </c>
      <c r="G99" s="107">
        <v>53</v>
      </c>
      <c r="H99" s="107">
        <v>341</v>
      </c>
      <c r="I99" s="107">
        <v>4865</v>
      </c>
      <c r="J99" s="107">
        <v>7303</v>
      </c>
      <c r="K99" s="107">
        <v>2298</v>
      </c>
      <c r="L99" s="107">
        <v>146</v>
      </c>
      <c r="M99" s="107">
        <v>715</v>
      </c>
      <c r="N99" s="107">
        <v>324</v>
      </c>
      <c r="O99" s="107">
        <v>9</v>
      </c>
      <c r="P99" s="107">
        <v>2</v>
      </c>
      <c r="Q99" s="107">
        <v>248</v>
      </c>
      <c r="R99" s="107"/>
      <c r="S99" s="108">
        <v>33335</v>
      </c>
      <c r="T99" s="108">
        <v>1471</v>
      </c>
      <c r="U99" s="73"/>
    </row>
    <row r="100" spans="1:21" s="74" customFormat="1" ht="18" customHeight="1" x14ac:dyDescent="0.35">
      <c r="A100" s="112" t="s">
        <v>363</v>
      </c>
      <c r="B100" s="105">
        <v>1200</v>
      </c>
      <c r="C100" s="105">
        <v>13</v>
      </c>
      <c r="D100" s="105">
        <v>2474</v>
      </c>
      <c r="E100" s="105">
        <v>3329</v>
      </c>
      <c r="F100" s="105">
        <v>1173</v>
      </c>
      <c r="G100" s="105">
        <v>151</v>
      </c>
      <c r="H100" s="105">
        <v>145</v>
      </c>
      <c r="I100" s="105">
        <v>1601</v>
      </c>
      <c r="J100" s="105">
        <v>3111</v>
      </c>
      <c r="K100" s="105">
        <v>1207</v>
      </c>
      <c r="L100" s="105">
        <v>123</v>
      </c>
      <c r="M100" s="105">
        <v>571</v>
      </c>
      <c r="N100" s="105">
        <v>303</v>
      </c>
      <c r="O100" s="105">
        <v>5</v>
      </c>
      <c r="P100" s="105"/>
      <c r="Q100" s="105">
        <v>35</v>
      </c>
      <c r="R100" s="105"/>
      <c r="S100" s="106">
        <v>15441</v>
      </c>
      <c r="T100" s="106">
        <v>884</v>
      </c>
      <c r="U100" s="73"/>
    </row>
    <row r="101" spans="1:21" s="74" customFormat="1" ht="18" customHeight="1" x14ac:dyDescent="0.35">
      <c r="A101" s="113" t="s">
        <v>364</v>
      </c>
      <c r="B101" s="107">
        <v>1566</v>
      </c>
      <c r="C101" s="107">
        <v>15</v>
      </c>
      <c r="D101" s="107">
        <v>3410</v>
      </c>
      <c r="E101" s="107">
        <v>4565</v>
      </c>
      <c r="F101" s="107">
        <v>1667</v>
      </c>
      <c r="G101" s="107">
        <v>19</v>
      </c>
      <c r="H101" s="107">
        <v>218</v>
      </c>
      <c r="I101" s="107">
        <v>3339</v>
      </c>
      <c r="J101" s="107">
        <v>4910</v>
      </c>
      <c r="K101" s="107">
        <v>1618</v>
      </c>
      <c r="L101" s="107">
        <v>130</v>
      </c>
      <c r="M101" s="107">
        <v>547</v>
      </c>
      <c r="N101" s="107">
        <v>286</v>
      </c>
      <c r="O101" s="107">
        <v>5</v>
      </c>
      <c r="P101" s="107"/>
      <c r="Q101" s="107">
        <v>62</v>
      </c>
      <c r="R101" s="107"/>
      <c r="S101" s="108">
        <v>22357</v>
      </c>
      <c r="T101" s="108">
        <v>1193</v>
      </c>
      <c r="U101" s="73"/>
    </row>
    <row r="102" spans="1:21" s="74" customFormat="1" ht="18" customHeight="1" x14ac:dyDescent="0.35">
      <c r="A102" s="112" t="s">
        <v>365</v>
      </c>
      <c r="B102" s="105">
        <v>575</v>
      </c>
      <c r="C102" s="105">
        <v>6</v>
      </c>
      <c r="D102" s="105">
        <v>946</v>
      </c>
      <c r="E102" s="105">
        <v>1485</v>
      </c>
      <c r="F102" s="105">
        <v>540</v>
      </c>
      <c r="G102" s="105">
        <v>30</v>
      </c>
      <c r="H102" s="105">
        <v>82</v>
      </c>
      <c r="I102" s="105">
        <v>991</v>
      </c>
      <c r="J102" s="105">
        <v>1711</v>
      </c>
      <c r="K102" s="105">
        <v>584</v>
      </c>
      <c r="L102" s="105">
        <v>60</v>
      </c>
      <c r="M102" s="105">
        <v>210</v>
      </c>
      <c r="N102" s="105">
        <v>129</v>
      </c>
      <c r="O102" s="105">
        <v>2</v>
      </c>
      <c r="P102" s="105"/>
      <c r="Q102" s="105">
        <v>21</v>
      </c>
      <c r="R102" s="105">
        <v>1</v>
      </c>
      <c r="S102" s="106">
        <v>7373</v>
      </c>
      <c r="T102" s="106">
        <v>497</v>
      </c>
      <c r="U102" s="73"/>
    </row>
    <row r="103" spans="1:21" s="74" customFormat="1" ht="18" customHeight="1" x14ac:dyDescent="0.35">
      <c r="A103" s="113" t="s">
        <v>366</v>
      </c>
      <c r="B103" s="109">
        <v>386</v>
      </c>
      <c r="C103" s="109">
        <v>2</v>
      </c>
      <c r="D103" s="109">
        <v>593</v>
      </c>
      <c r="E103" s="109">
        <v>845</v>
      </c>
      <c r="F103" s="109">
        <v>319</v>
      </c>
      <c r="G103" s="109">
        <v>24</v>
      </c>
      <c r="H103" s="109">
        <v>35</v>
      </c>
      <c r="I103" s="109">
        <v>459</v>
      </c>
      <c r="J103" s="109">
        <v>777</v>
      </c>
      <c r="K103" s="109">
        <v>277</v>
      </c>
      <c r="L103" s="109">
        <v>35</v>
      </c>
      <c r="M103" s="109">
        <v>158</v>
      </c>
      <c r="N103" s="109">
        <v>68</v>
      </c>
      <c r="O103" s="109"/>
      <c r="P103" s="109"/>
      <c r="Q103" s="109">
        <v>7</v>
      </c>
      <c r="R103" s="109"/>
      <c r="S103" s="110">
        <v>3985</v>
      </c>
      <c r="T103" s="110">
        <v>233</v>
      </c>
      <c r="U103" s="73"/>
    </row>
    <row r="104" spans="1:21" s="77" customFormat="1" ht="18" customHeight="1" x14ac:dyDescent="0.35">
      <c r="A104" s="114" t="s">
        <v>367</v>
      </c>
      <c r="B104" s="111">
        <v>128478</v>
      </c>
      <c r="C104" s="111">
        <v>1446</v>
      </c>
      <c r="D104" s="111">
        <v>283215</v>
      </c>
      <c r="E104" s="111">
        <v>461881</v>
      </c>
      <c r="F104" s="111">
        <v>169222</v>
      </c>
      <c r="G104" s="111">
        <v>5929</v>
      </c>
      <c r="H104" s="111">
        <v>20834</v>
      </c>
      <c r="I104" s="111">
        <v>310219</v>
      </c>
      <c r="J104" s="111">
        <v>438407</v>
      </c>
      <c r="K104" s="111">
        <v>152681</v>
      </c>
      <c r="L104" s="111">
        <v>10253</v>
      </c>
      <c r="M104" s="111">
        <v>45347</v>
      </c>
      <c r="N104" s="111">
        <v>23026</v>
      </c>
      <c r="O104" s="111">
        <v>560</v>
      </c>
      <c r="P104" s="111">
        <v>150</v>
      </c>
      <c r="Q104" s="111">
        <v>23820</v>
      </c>
      <c r="R104" s="111">
        <v>4</v>
      </c>
      <c r="S104" s="111">
        <v>2075472</v>
      </c>
      <c r="T104" s="111">
        <v>107429</v>
      </c>
      <c r="U104" s="76"/>
    </row>
    <row r="105" spans="1:21" x14ac:dyDescent="0.3">
      <c r="A105" s="7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spans="1:21" x14ac:dyDescent="0.3">
      <c r="A106" s="126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spans="1:21" x14ac:dyDescent="0.3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1:21" x14ac:dyDescent="0.3">
      <c r="A108" s="7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21" x14ac:dyDescent="0.3">
      <c r="A109" s="72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</row>
    <row r="110" spans="1:21" x14ac:dyDescent="0.3">
      <c r="A110" s="72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5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6">
        <f>SUMIF($E$3:$AN$3,$AP$1,$E4:$AN4)</f>
        <v>0</v>
      </c>
      <c r="AQ4" s="96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1" bestFit="1" customWidth="1"/>
    <col min="3" max="8" width="12.5546875" customWidth="1"/>
  </cols>
  <sheetData>
    <row r="1" spans="1:16" x14ac:dyDescent="0.3">
      <c r="A1" s="95" t="e">
        <f>#REF!</f>
        <v>#REF!</v>
      </c>
    </row>
    <row r="2" spans="1:16" x14ac:dyDescent="0.3">
      <c r="A2" s="100"/>
    </row>
    <row r="3" spans="1:16" x14ac:dyDescent="0.3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97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97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97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97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97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97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97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97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97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97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7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7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7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7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97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7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97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97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97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97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97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97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97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97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97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97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97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97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97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97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97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97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97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97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97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97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100"/>
    </row>
    <row r="41" spans="1:16" x14ac:dyDescent="0.3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6" x14ac:dyDescent="0.3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5" t="e">
        <f>#REF!</f>
        <v>#REF!</v>
      </c>
    </row>
    <row r="2" spans="1:13" x14ac:dyDescent="0.3">
      <c r="A2" s="98"/>
    </row>
    <row r="3" spans="1:13" x14ac:dyDescent="0.3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97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97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97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97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97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97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97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97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97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97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97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97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97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97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97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97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97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97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97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97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97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97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97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97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97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97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97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97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97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97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97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97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97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97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97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97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98"/>
    </row>
    <row r="41" spans="1:13" x14ac:dyDescent="0.3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3" x14ac:dyDescent="0.3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5" t="e">
        <f>#REF!</f>
        <v>#REF!</v>
      </c>
    </row>
    <row r="2" spans="1:14" x14ac:dyDescent="0.3">
      <c r="A2" s="98"/>
    </row>
    <row r="3" spans="1:14" x14ac:dyDescent="0.3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97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97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97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97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97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97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97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97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97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97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97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97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97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97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97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97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97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97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97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97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97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97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97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97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97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97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97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97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97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97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97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97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97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97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97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97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98"/>
    </row>
    <row r="41" spans="1:14" x14ac:dyDescent="0.3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4" x14ac:dyDescent="0.3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419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6.05" customHeight="1" x14ac:dyDescent="0.3">
      <c r="A2" s="55"/>
      <c r="B2" s="57"/>
      <c r="C2" s="169" t="s">
        <v>460</v>
      </c>
      <c r="D2" s="169"/>
      <c r="E2" s="169"/>
      <c r="F2" s="169"/>
      <c r="G2" s="58"/>
      <c r="H2" s="169" t="s">
        <v>461</v>
      </c>
      <c r="I2" s="169"/>
      <c r="J2" s="169"/>
      <c r="K2" s="169"/>
      <c r="L2" s="58"/>
      <c r="M2" s="169" t="s">
        <v>368</v>
      </c>
      <c r="N2" s="169"/>
      <c r="O2" s="169"/>
      <c r="P2" s="169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1014.0434881699999</v>
      </c>
      <c r="D4" s="11">
        <v>667.70557029999998</v>
      </c>
      <c r="E4" s="11">
        <v>17.640610239999997</v>
      </c>
      <c r="F4" s="11">
        <v>328.69730762999995</v>
      </c>
      <c r="G4" s="11">
        <v>1064.6765117000007</v>
      </c>
      <c r="H4" s="11">
        <v>1064.6765117000007</v>
      </c>
      <c r="I4" s="11">
        <v>704.44849553999973</v>
      </c>
      <c r="J4" s="11">
        <v>13.13217405</v>
      </c>
      <c r="K4" s="11">
        <v>347.09584211000094</v>
      </c>
      <c r="L4" s="11"/>
      <c r="M4" s="11">
        <v>50.633023530000742</v>
      </c>
      <c r="N4" s="11">
        <v>36.742925239999749</v>
      </c>
      <c r="O4" s="11">
        <v>-4.5084361899999976</v>
      </c>
      <c r="P4" s="11">
        <v>18.39853448000099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-188.19007202</v>
      </c>
      <c r="D5" s="34">
        <v>-132.27313997000002</v>
      </c>
      <c r="E5" s="34">
        <v>0</v>
      </c>
      <c r="F5" s="34">
        <v>-55.916932049999986</v>
      </c>
      <c r="G5" s="54">
        <v>198.90542514999999</v>
      </c>
      <c r="H5" s="34">
        <v>-198.90542514999999</v>
      </c>
      <c r="I5" s="34">
        <v>-139.47996971000001</v>
      </c>
      <c r="J5" s="34">
        <v>0</v>
      </c>
      <c r="K5" s="34">
        <v>-59.425455439999979</v>
      </c>
      <c r="L5" s="14"/>
      <c r="M5" s="34">
        <v>-10.715353129999983</v>
      </c>
      <c r="N5" s="34">
        <v>-7.2068297399999892</v>
      </c>
      <c r="O5" s="34">
        <v>0</v>
      </c>
      <c r="P5" s="34">
        <v>-3.5085233899999935</v>
      </c>
    </row>
    <row r="6" spans="1:19" ht="19.5" customHeight="1" x14ac:dyDescent="0.3">
      <c r="A6" s="9">
        <v>1330</v>
      </c>
      <c r="B6" s="10" t="s">
        <v>403</v>
      </c>
      <c r="C6" s="32">
        <v>-4.1223758700000026</v>
      </c>
      <c r="D6" s="32">
        <v>-2.2959224399999996</v>
      </c>
      <c r="E6" s="32">
        <v>-9.85281E-3</v>
      </c>
      <c r="F6" s="32">
        <v>-1.8166006200000031</v>
      </c>
      <c r="G6" s="11">
        <v>24.609174120000006</v>
      </c>
      <c r="H6" s="32">
        <v>-24.609174120000006</v>
      </c>
      <c r="I6" s="32">
        <v>-17.191295639999996</v>
      </c>
      <c r="J6" s="32">
        <v>4.3047999999999887E-4</v>
      </c>
      <c r="K6" s="32">
        <v>-7.4183089600000098</v>
      </c>
      <c r="L6" s="16"/>
      <c r="M6" s="32">
        <v>-20.486798250000003</v>
      </c>
      <c r="N6" s="32">
        <v>-14.895373199999996</v>
      </c>
      <c r="O6" s="32">
        <v>1.0283289999999999E-2</v>
      </c>
      <c r="P6" s="32">
        <v>-5.6017083400000072</v>
      </c>
    </row>
    <row r="7" spans="1:19" s="15" customFormat="1" ht="19.5" customHeight="1" x14ac:dyDescent="0.3">
      <c r="A7" s="12">
        <v>1101</v>
      </c>
      <c r="B7" s="13" t="s">
        <v>397</v>
      </c>
      <c r="C7" s="34">
        <v>3.3801621800000006</v>
      </c>
      <c r="D7" s="34">
        <v>1.985659389999999</v>
      </c>
      <c r="E7" s="34">
        <v>0.13644373000000001</v>
      </c>
      <c r="F7" s="34">
        <v>1.2580590600000015</v>
      </c>
      <c r="G7" s="54">
        <v>22.887586879999983</v>
      </c>
      <c r="H7" s="34">
        <v>22.887586879999983</v>
      </c>
      <c r="I7" s="34">
        <v>13.411053630000003</v>
      </c>
      <c r="J7" s="34">
        <v>10.68904708</v>
      </c>
      <c r="K7" s="34">
        <v>-1.2125138300000202</v>
      </c>
      <c r="L7" s="14"/>
      <c r="M7" s="34">
        <v>19.507424699999984</v>
      </c>
      <c r="N7" s="34">
        <v>11.425394240000005</v>
      </c>
      <c r="O7" s="34">
        <v>10.55260335</v>
      </c>
      <c r="P7" s="34">
        <v>-2.470572890000021</v>
      </c>
    </row>
    <row r="8" spans="1:19" ht="19.5" customHeight="1" x14ac:dyDescent="0.3">
      <c r="A8" s="9">
        <v>1311</v>
      </c>
      <c r="B8" s="10" t="s">
        <v>401</v>
      </c>
      <c r="C8" s="32">
        <v>17.76189596</v>
      </c>
      <c r="D8" s="32">
        <v>12.40630739</v>
      </c>
      <c r="E8" s="32">
        <v>0</v>
      </c>
      <c r="F8" s="32">
        <v>5.3555885700000001</v>
      </c>
      <c r="G8" s="11">
        <v>17.090074480000002</v>
      </c>
      <c r="H8" s="32">
        <v>17.090074480000002</v>
      </c>
      <c r="I8" s="32">
        <v>11.89270099</v>
      </c>
      <c r="J8" s="32">
        <v>0</v>
      </c>
      <c r="K8" s="32">
        <v>5.1973734900000021</v>
      </c>
      <c r="L8" s="16"/>
      <c r="M8" s="32">
        <v>-0.67182147999999842</v>
      </c>
      <c r="N8" s="32">
        <v>-0.51360640000000046</v>
      </c>
      <c r="O8" s="32">
        <v>0</v>
      </c>
      <c r="P8" s="32">
        <v>-0.15821507999999795</v>
      </c>
    </row>
    <row r="9" spans="1:19" s="15" customFormat="1" ht="19.5" customHeight="1" x14ac:dyDescent="0.3">
      <c r="A9" s="12">
        <v>1320</v>
      </c>
      <c r="B9" s="13" t="s">
        <v>402</v>
      </c>
      <c r="C9" s="34">
        <v>6.9177608900000047</v>
      </c>
      <c r="D9" s="34">
        <v>4.7271040899999983</v>
      </c>
      <c r="E9" s="34">
        <v>3.5045674300000003</v>
      </c>
      <c r="F9" s="34">
        <v>-1.3139106299999939</v>
      </c>
      <c r="G9" s="54">
        <v>11.576194060000001</v>
      </c>
      <c r="H9" s="34">
        <v>11.576194060000001</v>
      </c>
      <c r="I9" s="34">
        <v>8.0939238600000021</v>
      </c>
      <c r="J9" s="34">
        <v>5.8948991500000005</v>
      </c>
      <c r="K9" s="34">
        <v>-2.412628950000002</v>
      </c>
      <c r="L9" s="14"/>
      <c r="M9" s="34">
        <v>4.6584331699999959</v>
      </c>
      <c r="N9" s="34">
        <v>3.3668197700000038</v>
      </c>
      <c r="O9" s="34">
        <v>2.3903317200000003</v>
      </c>
      <c r="P9" s="34">
        <v>-1.0987183200000081</v>
      </c>
    </row>
    <row r="10" spans="1:19" ht="19.5" customHeight="1" x14ac:dyDescent="0.3">
      <c r="A10" s="9">
        <v>1103</v>
      </c>
      <c r="B10" s="10" t="s">
        <v>399</v>
      </c>
      <c r="C10" s="32">
        <v>3.5257395200000001</v>
      </c>
      <c r="D10" s="32">
        <v>3.4392156699999998</v>
      </c>
      <c r="E10" s="32">
        <v>5.9799999999999999E-2</v>
      </c>
      <c r="F10" s="32">
        <v>2.6723850000000292E-2</v>
      </c>
      <c r="G10" s="11">
        <v>3.60913671</v>
      </c>
      <c r="H10" s="32">
        <v>3.60913671</v>
      </c>
      <c r="I10" s="32">
        <v>3.53465688</v>
      </c>
      <c r="J10" s="32">
        <v>0</v>
      </c>
      <c r="K10" s="32">
        <v>7.4479830000000025E-2</v>
      </c>
      <c r="L10" s="32"/>
      <c r="M10" s="32">
        <v>8.3397189999999899E-2</v>
      </c>
      <c r="N10" s="32">
        <v>9.5441210000000165E-2</v>
      </c>
      <c r="O10" s="32">
        <v>-5.9799999999999999E-2</v>
      </c>
      <c r="P10" s="32">
        <v>4.7755979999999733E-2</v>
      </c>
    </row>
    <row r="11" spans="1:19" s="15" customFormat="1" ht="19.2" customHeight="1" x14ac:dyDescent="0.3">
      <c r="A11" s="12">
        <v>1340</v>
      </c>
      <c r="B11" s="13" t="s">
        <v>85</v>
      </c>
      <c r="C11" s="34">
        <v>-0.72109756999999997</v>
      </c>
      <c r="D11" s="34">
        <v>0</v>
      </c>
      <c r="E11" s="34">
        <v>-27.428199340000003</v>
      </c>
      <c r="F11" s="34">
        <v>26.707101770000001</v>
      </c>
      <c r="G11" s="54">
        <v>2.3215034500000002</v>
      </c>
      <c r="H11" s="34">
        <v>2.3215034500000002</v>
      </c>
      <c r="I11" s="34">
        <v>0</v>
      </c>
      <c r="J11" s="34">
        <v>-34.964303989999998</v>
      </c>
      <c r="K11" s="34">
        <v>37.285807439999999</v>
      </c>
      <c r="L11" s="14"/>
      <c r="M11" s="34">
        <v>3.0426010200000002</v>
      </c>
      <c r="N11" s="34">
        <v>0</v>
      </c>
      <c r="O11" s="34">
        <v>-7.5361046499999951</v>
      </c>
      <c r="P11" s="34">
        <v>10.578705669999994</v>
      </c>
    </row>
    <row r="12" spans="1:19" ht="19.5" customHeight="1" x14ac:dyDescent="0.3">
      <c r="A12" s="9">
        <v>1104</v>
      </c>
      <c r="B12" s="10" t="s">
        <v>458</v>
      </c>
      <c r="C12" s="32">
        <v>0</v>
      </c>
      <c r="D12" s="32">
        <v>0</v>
      </c>
      <c r="E12" s="32">
        <v>0</v>
      </c>
      <c r="F12" s="32">
        <v>0</v>
      </c>
      <c r="G12" s="11">
        <v>1.52955603</v>
      </c>
      <c r="H12" s="32">
        <v>1.52955603</v>
      </c>
      <c r="I12" s="32">
        <v>1.414702E-2</v>
      </c>
      <c r="J12" s="32">
        <v>1.571043</v>
      </c>
      <c r="K12" s="32">
        <v>-5.5633990000000022E-2</v>
      </c>
      <c r="L12" s="16"/>
      <c r="M12" s="32">
        <v>1.52955603</v>
      </c>
      <c r="N12" s="32">
        <v>1.414702E-2</v>
      </c>
      <c r="O12" s="32">
        <v>1.571043</v>
      </c>
      <c r="P12" s="32">
        <v>-5.5633990000000022E-2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11.972237829999999</v>
      </c>
      <c r="D13" s="34">
        <v>7.9550181100000001</v>
      </c>
      <c r="E13" s="34">
        <v>4.0230025500000002</v>
      </c>
      <c r="F13" s="34">
        <v>-5.7828300000011268E-3</v>
      </c>
      <c r="G13" s="54">
        <v>0.80685559000000007</v>
      </c>
      <c r="H13" s="34">
        <v>0.80685559000000007</v>
      </c>
      <c r="I13" s="34">
        <v>-0.98731800000000003</v>
      </c>
      <c r="J13" s="34">
        <v>0</v>
      </c>
      <c r="K13" s="34">
        <v>1.7941735900000002</v>
      </c>
      <c r="L13" s="34"/>
      <c r="M13" s="34">
        <v>-11.16538224</v>
      </c>
      <c r="N13" s="34">
        <v>-8.9423361099999994</v>
      </c>
      <c r="O13" s="34">
        <v>-4.0230025500000002</v>
      </c>
      <c r="P13" s="34">
        <v>1.79995642</v>
      </c>
    </row>
    <row r="14" spans="1:19" ht="19.5" customHeight="1" x14ac:dyDescent="0.3">
      <c r="A14" s="9">
        <v>1350</v>
      </c>
      <c r="B14" s="10" t="s">
        <v>406</v>
      </c>
      <c r="C14" s="32">
        <v>1.78444318</v>
      </c>
      <c r="D14" s="32">
        <v>0</v>
      </c>
      <c r="E14" s="32">
        <v>0</v>
      </c>
      <c r="F14" s="32">
        <v>1.78444318</v>
      </c>
      <c r="G14" s="11">
        <v>0.376245</v>
      </c>
      <c r="H14" s="32">
        <v>0.376245</v>
      </c>
      <c r="I14" s="32">
        <v>0</v>
      </c>
      <c r="J14" s="32">
        <v>0</v>
      </c>
      <c r="K14" s="32">
        <v>0.376245</v>
      </c>
      <c r="L14" s="16"/>
      <c r="M14" s="32">
        <v>-1.4081981800000001</v>
      </c>
      <c r="N14" s="32">
        <v>0</v>
      </c>
      <c r="O14" s="32">
        <v>0</v>
      </c>
      <c r="P14" s="32">
        <v>-1.4081981800000001</v>
      </c>
    </row>
    <row r="15" spans="1:19" s="15" customFormat="1" ht="19.5" customHeight="1" x14ac:dyDescent="0.3">
      <c r="A15" s="12">
        <v>1337</v>
      </c>
      <c r="B15" s="13" t="s">
        <v>405</v>
      </c>
      <c r="C15" s="34">
        <v>0</v>
      </c>
      <c r="D15" s="34">
        <v>0</v>
      </c>
      <c r="E15" s="34">
        <v>0</v>
      </c>
      <c r="F15" s="34">
        <v>0</v>
      </c>
      <c r="G15" s="54">
        <v>0.36706899999999998</v>
      </c>
      <c r="H15" s="34">
        <v>0.36706899999999998</v>
      </c>
      <c r="I15" s="34">
        <v>0.18646354000000001</v>
      </c>
      <c r="J15" s="34">
        <v>0</v>
      </c>
      <c r="K15" s="34">
        <v>0.18060545999999997</v>
      </c>
      <c r="L15" s="14"/>
      <c r="M15" s="34">
        <v>0.36706899999999998</v>
      </c>
      <c r="N15" s="34">
        <v>0.18646354000000001</v>
      </c>
      <c r="O15" s="34">
        <v>0</v>
      </c>
      <c r="P15" s="34">
        <v>0.18060545999999997</v>
      </c>
    </row>
    <row r="16" spans="1:19" ht="19.5" customHeight="1" x14ac:dyDescent="0.3">
      <c r="A16" s="9">
        <v>1992</v>
      </c>
      <c r="B16" s="10" t="s">
        <v>90</v>
      </c>
      <c r="C16" s="32">
        <v>0</v>
      </c>
      <c r="D16" s="32">
        <v>0</v>
      </c>
      <c r="E16" s="32">
        <v>0</v>
      </c>
      <c r="F16" s="32">
        <v>0</v>
      </c>
      <c r="G16" s="11">
        <v>9.3110999999999999E-2</v>
      </c>
      <c r="H16" s="32">
        <v>9.3110999999999999E-2</v>
      </c>
      <c r="I16" s="32">
        <v>9.3111189999999996E-2</v>
      </c>
      <c r="J16" s="32">
        <v>0</v>
      </c>
      <c r="K16" s="32">
        <v>-1.899999999971369E-7</v>
      </c>
      <c r="L16" s="16"/>
      <c r="M16" s="32">
        <v>9.3110999999999999E-2</v>
      </c>
      <c r="N16" s="32">
        <v>9.3111189999999996E-2</v>
      </c>
      <c r="O16" s="32">
        <v>0</v>
      </c>
      <c r="P16" s="32">
        <v>-1.899999999971369E-7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-6.2207999999999999E-2</v>
      </c>
      <c r="D17" s="34">
        <v>3.3713629999999994E-2</v>
      </c>
      <c r="E17" s="34">
        <v>-6.2207999999999999E-2</v>
      </c>
      <c r="F17" s="34">
        <v>-3.3713629999999994E-2</v>
      </c>
      <c r="G17" s="54">
        <v>7.2759576141834256E-18</v>
      </c>
      <c r="H17" s="34">
        <v>7.2759576141834256E-18</v>
      </c>
      <c r="I17" s="34">
        <v>3.3408819999999999E-2</v>
      </c>
      <c r="J17" s="34">
        <v>0</v>
      </c>
      <c r="K17" s="34">
        <v>-3.3408819999999992E-2</v>
      </c>
      <c r="L17" s="14"/>
      <c r="M17" s="34">
        <v>6.2208000000000006E-2</v>
      </c>
      <c r="N17" s="34">
        <v>-3.0480999999999564E-4</v>
      </c>
      <c r="O17" s="34">
        <v>6.2207999999999999E-2</v>
      </c>
      <c r="P17" s="34">
        <v>3.0481000000000258E-4</v>
      </c>
    </row>
    <row r="18" spans="1:16" s="15" customFormat="1" ht="19.5" customHeight="1" x14ac:dyDescent="0.3">
      <c r="A18" s="9">
        <v>1910</v>
      </c>
      <c r="B18" s="10" t="s">
        <v>88</v>
      </c>
      <c r="C18" s="32">
        <v>0</v>
      </c>
      <c r="D18" s="32">
        <v>0</v>
      </c>
      <c r="E18" s="32">
        <v>7.974183E-2</v>
      </c>
      <c r="F18" s="32">
        <v>-7.974183E-2</v>
      </c>
      <c r="G18" s="11">
        <v>0</v>
      </c>
      <c r="H18" s="32">
        <v>0</v>
      </c>
      <c r="I18" s="32">
        <v>0</v>
      </c>
      <c r="J18" s="32">
        <v>4.0298438000000001</v>
      </c>
      <c r="K18" s="32">
        <v>-4.0298438000000001</v>
      </c>
      <c r="L18" s="16"/>
      <c r="M18" s="32">
        <v>0</v>
      </c>
      <c r="N18" s="32">
        <v>0</v>
      </c>
      <c r="O18" s="32">
        <v>3.95010197</v>
      </c>
      <c r="P18" s="32">
        <v>-3.95010197</v>
      </c>
    </row>
    <row r="19" spans="1:16" s="15" customFormat="1" ht="19.5" customHeight="1" x14ac:dyDescent="0.3">
      <c r="A19" s="12">
        <v>1102</v>
      </c>
      <c r="B19" s="13" t="s">
        <v>398</v>
      </c>
      <c r="C19" s="132">
        <v>10.50320284</v>
      </c>
      <c r="D19" s="132">
        <v>5.6102903100000008</v>
      </c>
      <c r="E19" s="132">
        <v>6.9237545999999996</v>
      </c>
      <c r="F19" s="132">
        <v>-2.0308420700000003</v>
      </c>
      <c r="G19" s="133">
        <v>0</v>
      </c>
      <c r="H19" s="132">
        <v>0</v>
      </c>
      <c r="I19" s="132">
        <v>0</v>
      </c>
      <c r="J19" s="132">
        <v>-0.11402371</v>
      </c>
      <c r="K19" s="132">
        <v>0.11402371</v>
      </c>
      <c r="L19" s="19"/>
      <c r="M19" s="132">
        <v>-10.50320284</v>
      </c>
      <c r="N19" s="132">
        <v>-5.6102903100000008</v>
      </c>
      <c r="O19" s="132">
        <v>-7.0377783099999993</v>
      </c>
      <c r="P19" s="132">
        <v>2.1448657799999999</v>
      </c>
    </row>
    <row r="20" spans="1:16" s="15" customFormat="1" ht="19.5" customHeight="1" x14ac:dyDescent="0.3">
      <c r="A20" s="9">
        <v>1210</v>
      </c>
      <c r="B20" s="10" t="s">
        <v>414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6">
        <v>0</v>
      </c>
      <c r="D21" s="116">
        <v>43.953010660000004</v>
      </c>
      <c r="E21" s="116">
        <v>-1.7433189999999998E-2</v>
      </c>
      <c r="F21" s="116">
        <v>-43.935577470000005</v>
      </c>
      <c r="G21" s="54">
        <v>0</v>
      </c>
      <c r="H21" s="116">
        <v>0</v>
      </c>
      <c r="I21" s="116">
        <v>20.43308223</v>
      </c>
      <c r="J21" s="116">
        <v>-4.9972299999999992E-3</v>
      </c>
      <c r="K21" s="116">
        <v>-20.428084999999999</v>
      </c>
      <c r="L21" s="14"/>
      <c r="M21" s="116">
        <v>0</v>
      </c>
      <c r="N21" s="116">
        <v>-23.519928430000004</v>
      </c>
      <c r="O21" s="116">
        <v>1.2435959999999999E-2</v>
      </c>
      <c r="P21" s="116">
        <v>23.507492470000003</v>
      </c>
    </row>
    <row r="22" spans="1:16" s="28" customFormat="1" ht="19.5" customHeight="1" x14ac:dyDescent="0.3">
      <c r="A22" s="24"/>
      <c r="B22" s="25" t="s">
        <v>93</v>
      </c>
      <c r="C22" s="26">
        <v>876.79317710999976</v>
      </c>
      <c r="D22" s="26">
        <v>613.24682713999994</v>
      </c>
      <c r="E22" s="26">
        <v>4.8502270399999929</v>
      </c>
      <c r="F22" s="26">
        <v>258.69612292999983</v>
      </c>
      <c r="G22" s="27"/>
      <c r="H22" s="26">
        <v>901.81924463000087</v>
      </c>
      <c r="I22" s="26">
        <v>604.48246034999966</v>
      </c>
      <c r="J22" s="26">
        <v>0.2341126300000029</v>
      </c>
      <c r="K22" s="27">
        <v>297.10267165000118</v>
      </c>
      <c r="L22" s="27"/>
      <c r="M22" s="26">
        <v>25.026067520000737</v>
      </c>
      <c r="N22" s="26">
        <v>-8.7643667900002349</v>
      </c>
      <c r="O22" s="26">
        <v>-4.61611440999999</v>
      </c>
      <c r="P22" s="26">
        <v>38.406548720000963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8" t="s">
        <v>462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3">
      <c r="A26" s="146" t="s">
        <v>393</v>
      </c>
      <c r="B26" s="144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ht="15" customHeight="1" x14ac:dyDescent="0.3">
      <c r="A27" s="147" t="s">
        <v>394</v>
      </c>
      <c r="B27" s="142"/>
      <c r="C27" s="142"/>
      <c r="D27" s="142"/>
      <c r="E27" s="142"/>
      <c r="F27" s="142"/>
      <c r="G27" s="142"/>
      <c r="H27" s="142"/>
      <c r="I27" s="142"/>
      <c r="J27" s="148"/>
      <c r="K27" s="142"/>
      <c r="L27" s="142"/>
      <c r="M27" s="142"/>
      <c r="N27" s="142"/>
      <c r="O27" s="142"/>
      <c r="P27" s="142"/>
    </row>
    <row r="28" spans="1:16" x14ac:dyDescent="0.3">
      <c r="A28" s="147" t="s">
        <v>395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3">
      <c r="A29" s="147" t="s">
        <v>396</v>
      </c>
      <c r="B29" s="142"/>
      <c r="C29" s="142"/>
      <c r="D29" s="142"/>
      <c r="E29" s="142"/>
      <c r="F29" s="142"/>
      <c r="G29" s="142"/>
      <c r="H29" s="142"/>
      <c r="I29" s="142"/>
      <c r="J29" s="148"/>
      <c r="K29" s="142"/>
      <c r="L29" s="142"/>
      <c r="M29" s="142"/>
      <c r="N29" s="142"/>
      <c r="O29" s="142"/>
      <c r="P29" s="142"/>
    </row>
    <row r="30" spans="1:16" x14ac:dyDescent="0.3">
      <c r="A30" s="147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3">
      <c r="A31" s="149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3">
      <c r="A32" s="137" t="s">
        <v>459</v>
      </c>
      <c r="B32" s="137"/>
      <c r="C32" s="137"/>
      <c r="D32" s="137"/>
      <c r="E32" s="137"/>
      <c r="F32" s="137"/>
      <c r="G32" s="94"/>
      <c r="H32" s="94"/>
      <c r="I32" s="94"/>
      <c r="J32" s="94"/>
      <c r="K32" s="94"/>
      <c r="L32" s="94"/>
      <c r="M32" s="94"/>
      <c r="N32" s="94"/>
      <c r="O32" s="94"/>
      <c r="P32" s="94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3"/>
  <sheetViews>
    <sheetView view="pageBreakPreview" zoomScale="70" zoomScaleNormal="85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415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6.05" customHeight="1" x14ac:dyDescent="0.3">
      <c r="A2" s="55"/>
      <c r="B2" s="57"/>
      <c r="C2" s="169" t="s">
        <v>463</v>
      </c>
      <c r="D2" s="169"/>
      <c r="E2" s="169"/>
      <c r="F2" s="169"/>
      <c r="G2" s="58"/>
      <c r="H2" s="169" t="s">
        <v>464</v>
      </c>
      <c r="I2" s="169"/>
      <c r="J2" s="169"/>
      <c r="K2" s="169"/>
      <c r="L2" s="58"/>
      <c r="M2" s="169" t="s">
        <v>368</v>
      </c>
      <c r="N2" s="169"/>
      <c r="O2" s="169"/>
      <c r="P2" s="169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135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9337.2753797799996</v>
      </c>
      <c r="D4" s="11">
        <v>6163.2241467700005</v>
      </c>
      <c r="E4" s="11">
        <v>135.61909652</v>
      </c>
      <c r="F4" s="11">
        <v>3038.4321364899993</v>
      </c>
      <c r="G4" s="11">
        <v>9419.7224630699984</v>
      </c>
      <c r="H4" s="11">
        <v>9419.7224630699984</v>
      </c>
      <c r="I4" s="11">
        <v>6233.9820067199998</v>
      </c>
      <c r="J4" s="11">
        <v>117.93192255000001</v>
      </c>
      <c r="K4" s="11">
        <v>3067.8085337999987</v>
      </c>
      <c r="L4" s="11"/>
      <c r="M4" s="11">
        <v>82.447083289998773</v>
      </c>
      <c r="N4" s="11">
        <v>70.757859949999329</v>
      </c>
      <c r="O4" s="11">
        <v>-17.687173969999989</v>
      </c>
      <c r="P4" s="11">
        <v>29.376397309999433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873.5726522199999</v>
      </c>
      <c r="D5" s="34">
        <v>494.53237929999995</v>
      </c>
      <c r="E5" s="34">
        <v>415.79279625999999</v>
      </c>
      <c r="F5" s="34">
        <v>-36.752523340000039</v>
      </c>
      <c r="G5" s="54">
        <v>940.09284963999994</v>
      </c>
      <c r="H5" s="34">
        <v>940.09284963999994</v>
      </c>
      <c r="I5" s="34">
        <v>526.83674096000004</v>
      </c>
      <c r="J5" s="34">
        <v>444.45408864000001</v>
      </c>
      <c r="K5" s="34">
        <v>-31.197979960000112</v>
      </c>
      <c r="L5" s="14"/>
      <c r="M5" s="34">
        <v>66.520197420000045</v>
      </c>
      <c r="N5" s="34">
        <v>32.304361660000097</v>
      </c>
      <c r="O5" s="34">
        <v>28.66129238000002</v>
      </c>
      <c r="P5" s="34">
        <v>5.5545433799999273</v>
      </c>
    </row>
    <row r="6" spans="1:19" ht="19.5" customHeight="1" x14ac:dyDescent="0.3">
      <c r="A6" s="9">
        <v>1331</v>
      </c>
      <c r="B6" s="10" t="s">
        <v>404</v>
      </c>
      <c r="C6" s="32">
        <v>-870.9103729599999</v>
      </c>
      <c r="D6" s="32">
        <v>-607.16176413999995</v>
      </c>
      <c r="E6" s="32">
        <v>0</v>
      </c>
      <c r="F6" s="32">
        <v>-263.74860881999996</v>
      </c>
      <c r="G6" s="11">
        <v>913.74679170000002</v>
      </c>
      <c r="H6" s="32">
        <v>-913.74679170000002</v>
      </c>
      <c r="I6" s="32">
        <v>-638.7056062800001</v>
      </c>
      <c r="J6" s="32">
        <v>0</v>
      </c>
      <c r="K6" s="32">
        <v>-275.04118541999992</v>
      </c>
      <c r="L6" s="16"/>
      <c r="M6" s="32">
        <v>-42.836418740000113</v>
      </c>
      <c r="N6" s="32">
        <v>-31.543842140000152</v>
      </c>
      <c r="O6" s="32">
        <v>0</v>
      </c>
      <c r="P6" s="32">
        <v>-11.292576599999961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152.78247916999999</v>
      </c>
      <c r="D7" s="34">
        <v>106.37840113000001</v>
      </c>
      <c r="E7" s="34">
        <v>0</v>
      </c>
      <c r="F7" s="34">
        <v>46.404078039999973</v>
      </c>
      <c r="G7" s="54">
        <v>150.31039709000001</v>
      </c>
      <c r="H7" s="34">
        <v>150.31039709000001</v>
      </c>
      <c r="I7" s="34">
        <v>104.96558194000001</v>
      </c>
      <c r="J7" s="34">
        <v>0</v>
      </c>
      <c r="K7" s="34">
        <v>45.344815150000002</v>
      </c>
      <c r="L7" s="14"/>
      <c r="M7" s="34">
        <v>-2.4720820799999785</v>
      </c>
      <c r="N7" s="34">
        <v>-1.4128191900000076</v>
      </c>
      <c r="O7" s="34">
        <v>0</v>
      </c>
      <c r="P7" s="34">
        <v>-1.059262889999971</v>
      </c>
    </row>
    <row r="8" spans="1:19" ht="19.2" customHeight="1" x14ac:dyDescent="0.3">
      <c r="A8" s="9">
        <v>1101</v>
      </c>
      <c r="B8" s="10" t="s">
        <v>397</v>
      </c>
      <c r="C8" s="32">
        <v>32.079861840000021</v>
      </c>
      <c r="D8" s="32">
        <v>18.488859690000012</v>
      </c>
      <c r="E8" s="32">
        <v>1.6858796300000001</v>
      </c>
      <c r="F8" s="32">
        <v>11.905122520000008</v>
      </c>
      <c r="G8" s="11">
        <v>123.73049003</v>
      </c>
      <c r="H8" s="32">
        <v>123.73049003</v>
      </c>
      <c r="I8" s="32">
        <v>72.178865270000003</v>
      </c>
      <c r="J8" s="32">
        <v>32.011742439999999</v>
      </c>
      <c r="K8" s="32">
        <v>19.539882319999997</v>
      </c>
      <c r="L8" s="16"/>
      <c r="M8" s="32">
        <v>91.650628189999978</v>
      </c>
      <c r="N8" s="32">
        <v>53.69000557999999</v>
      </c>
      <c r="O8" s="32">
        <v>30.32586281</v>
      </c>
      <c r="P8" s="32">
        <v>7.634759799999987</v>
      </c>
    </row>
    <row r="9" spans="1:19" s="15" customFormat="1" ht="19.5" customHeight="1" x14ac:dyDescent="0.3">
      <c r="A9" s="12">
        <v>1320</v>
      </c>
      <c r="B9" s="13" t="s">
        <v>402</v>
      </c>
      <c r="C9" s="34">
        <v>54.994817180000005</v>
      </c>
      <c r="D9" s="34">
        <v>39.189860020000019</v>
      </c>
      <c r="E9" s="34">
        <v>28.959918440000003</v>
      </c>
      <c r="F9" s="34">
        <v>-13.154961280000016</v>
      </c>
      <c r="G9" s="54">
        <v>88.83061312000001</v>
      </c>
      <c r="H9" s="34">
        <v>88.83061312000001</v>
      </c>
      <c r="I9" s="34">
        <v>58.277411020000017</v>
      </c>
      <c r="J9" s="34">
        <v>37.088675869999996</v>
      </c>
      <c r="K9" s="34">
        <v>-6.535473770000003</v>
      </c>
      <c r="L9" s="14"/>
      <c r="M9" s="34">
        <v>33.835795940000004</v>
      </c>
      <c r="N9" s="34">
        <v>19.087550999999998</v>
      </c>
      <c r="O9" s="34">
        <v>8.1287574299999932</v>
      </c>
      <c r="P9" s="34">
        <v>6.6194875100000132</v>
      </c>
    </row>
    <row r="10" spans="1:19" ht="19.5" customHeight="1" x14ac:dyDescent="0.3">
      <c r="A10" s="9">
        <v>1993</v>
      </c>
      <c r="B10" s="10" t="s">
        <v>409</v>
      </c>
      <c r="C10" s="32">
        <v>143.27709650000006</v>
      </c>
      <c r="D10" s="32">
        <v>74.327804040000018</v>
      </c>
      <c r="E10" s="32">
        <v>89.12984763</v>
      </c>
      <c r="F10" s="32">
        <v>-20.180555169999963</v>
      </c>
      <c r="G10" s="11">
        <v>54.214731640000004</v>
      </c>
      <c r="H10" s="32">
        <v>54.214731640000004</v>
      </c>
      <c r="I10" s="32">
        <v>32.698463649999987</v>
      </c>
      <c r="J10" s="32">
        <v>43.720576109999996</v>
      </c>
      <c r="K10" s="32">
        <v>-22.204308119999979</v>
      </c>
      <c r="L10" s="32"/>
      <c r="M10" s="32">
        <v>-89.062364860000059</v>
      </c>
      <c r="N10" s="32">
        <v>-41.629340390000031</v>
      </c>
      <c r="O10" s="32">
        <v>-45.409271520000004</v>
      </c>
      <c r="P10" s="32">
        <v>-2.0237529500000235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-65.794150189999982</v>
      </c>
      <c r="D11" s="34">
        <v>-41.65945379999998</v>
      </c>
      <c r="E11" s="34">
        <v>-1.6865169999999999E-2</v>
      </c>
      <c r="F11" s="34">
        <v>-24.117831220000003</v>
      </c>
      <c r="G11" s="54">
        <v>43.342087300000024</v>
      </c>
      <c r="H11" s="34">
        <v>-43.342087300000024</v>
      </c>
      <c r="I11" s="34">
        <v>-36.444473739999992</v>
      </c>
      <c r="J11" s="34">
        <v>0.84706534999999983</v>
      </c>
      <c r="K11" s="34">
        <v>-7.7446789100000313</v>
      </c>
      <c r="L11" s="14"/>
      <c r="M11" s="34">
        <v>22.452062889999958</v>
      </c>
      <c r="N11" s="34">
        <v>5.2149800599999878</v>
      </c>
      <c r="O11" s="34">
        <v>0.86393051999999981</v>
      </c>
      <c r="P11" s="34">
        <v>16.37315230999997</v>
      </c>
    </row>
    <row r="12" spans="1:19" ht="19.5" customHeight="1" x14ac:dyDescent="0.3">
      <c r="A12" s="9">
        <v>1103</v>
      </c>
      <c r="B12" s="10" t="s">
        <v>399</v>
      </c>
      <c r="C12" s="32">
        <v>13.50649011</v>
      </c>
      <c r="D12" s="32">
        <v>13.202818329999999</v>
      </c>
      <c r="E12" s="32">
        <v>5.9799999999999999E-2</v>
      </c>
      <c r="F12" s="32">
        <v>0.24387178000000018</v>
      </c>
      <c r="G12" s="11">
        <v>12.835960330000001</v>
      </c>
      <c r="H12" s="32">
        <v>12.835960330000001</v>
      </c>
      <c r="I12" s="32">
        <v>12.300811379999999</v>
      </c>
      <c r="J12" s="32">
        <v>0.27085782000000003</v>
      </c>
      <c r="K12" s="32">
        <v>0.26429113000000171</v>
      </c>
      <c r="L12" s="16"/>
      <c r="M12" s="32">
        <v>-0.67052977999999896</v>
      </c>
      <c r="N12" s="32">
        <v>-0.90200695000000053</v>
      </c>
      <c r="O12" s="32">
        <v>0.21105782000000003</v>
      </c>
      <c r="P12" s="32">
        <v>2.0419350000001529E-2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0</v>
      </c>
      <c r="D13" s="34">
        <v>0</v>
      </c>
      <c r="E13" s="34">
        <v>0.67669588999999997</v>
      </c>
      <c r="F13" s="34">
        <v>-0.67669588999999997</v>
      </c>
      <c r="G13" s="54">
        <v>8.6692219999999995</v>
      </c>
      <c r="H13" s="34">
        <v>8.6692219999999995</v>
      </c>
      <c r="I13" s="34">
        <v>0</v>
      </c>
      <c r="J13" s="34">
        <v>13.257344539999998</v>
      </c>
      <c r="K13" s="34">
        <v>-4.5881225399999988</v>
      </c>
      <c r="L13" s="34"/>
      <c r="M13" s="34">
        <v>8.6692219999999995</v>
      </c>
      <c r="N13" s="34">
        <v>0</v>
      </c>
      <c r="O13" s="34">
        <v>12.580648649999999</v>
      </c>
      <c r="P13" s="34">
        <v>-3.9114266499999992</v>
      </c>
    </row>
    <row r="14" spans="1:19" ht="19.5" customHeight="1" x14ac:dyDescent="0.3">
      <c r="A14" s="9">
        <v>1104</v>
      </c>
      <c r="B14" s="10" t="s">
        <v>458</v>
      </c>
      <c r="C14" s="32">
        <v>0</v>
      </c>
      <c r="D14" s="32">
        <v>0</v>
      </c>
      <c r="E14" s="32">
        <v>0</v>
      </c>
      <c r="F14" s="32">
        <v>0</v>
      </c>
      <c r="G14" s="11">
        <v>2.24361414</v>
      </c>
      <c r="H14" s="32">
        <v>2.24361414</v>
      </c>
      <c r="I14" s="32">
        <v>1.7176080000000003E-2</v>
      </c>
      <c r="J14" s="32">
        <v>2.2790430000000002</v>
      </c>
      <c r="K14" s="32">
        <v>-5.2604940000000155E-2</v>
      </c>
      <c r="L14" s="16"/>
      <c r="M14" s="32">
        <v>2.24361414</v>
      </c>
      <c r="N14" s="32">
        <v>1.7176080000000003E-2</v>
      </c>
      <c r="O14" s="32">
        <v>2.2790430000000002</v>
      </c>
      <c r="P14" s="32">
        <v>-5.2604940000000155E-2</v>
      </c>
    </row>
    <row r="15" spans="1:19" s="15" customFormat="1" ht="19.5" customHeight="1" x14ac:dyDescent="0.3">
      <c r="A15" s="12">
        <v>1340</v>
      </c>
      <c r="B15" s="13" t="s">
        <v>85</v>
      </c>
      <c r="C15" s="34">
        <v>-2.41717754</v>
      </c>
      <c r="D15" s="34">
        <v>0</v>
      </c>
      <c r="E15" s="34">
        <v>-8.8745669200000297</v>
      </c>
      <c r="F15" s="34">
        <v>6.4573893800000297</v>
      </c>
      <c r="G15" s="54">
        <v>1.4039909800000006</v>
      </c>
      <c r="H15" s="34">
        <v>-1.4039909800000006</v>
      </c>
      <c r="I15" s="34">
        <v>0</v>
      </c>
      <c r="J15" s="34">
        <v>-19.20181985999999</v>
      </c>
      <c r="K15" s="34">
        <v>17.79782887999999</v>
      </c>
      <c r="L15" s="14"/>
      <c r="M15" s="34">
        <v>1.0131865599999994</v>
      </c>
      <c r="N15" s="34">
        <v>0</v>
      </c>
      <c r="O15" s="34">
        <v>-10.32725293999996</v>
      </c>
      <c r="P15" s="34">
        <v>11.34043949999996</v>
      </c>
    </row>
    <row r="16" spans="1:19" ht="19.5" customHeight="1" x14ac:dyDescent="0.3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1.1869540000000001</v>
      </c>
      <c r="H16" s="32">
        <v>1.1869540000000001</v>
      </c>
      <c r="I16" s="32">
        <v>1.2473924000000003</v>
      </c>
      <c r="J16" s="32">
        <v>-6.0437280000000003E-2</v>
      </c>
      <c r="K16" s="32">
        <v>-1.120000000222332E-6</v>
      </c>
      <c r="L16" s="16"/>
      <c r="M16" s="32">
        <v>1.1869540000000001</v>
      </c>
      <c r="N16" s="32">
        <v>72.549347570000009</v>
      </c>
      <c r="O16" s="32">
        <v>-59.531683430000008</v>
      </c>
      <c r="P16" s="32">
        <v>-11.830710140000001</v>
      </c>
    </row>
    <row r="17" spans="1:16" s="15" customFormat="1" ht="19.5" customHeight="1" x14ac:dyDescent="0.3">
      <c r="A17" s="12">
        <v>1350</v>
      </c>
      <c r="B17" s="13" t="s">
        <v>406</v>
      </c>
      <c r="C17" s="34">
        <v>-0.43697596999999999</v>
      </c>
      <c r="D17" s="34">
        <v>0</v>
      </c>
      <c r="E17" s="34">
        <v>0</v>
      </c>
      <c r="F17" s="34">
        <v>-0.43697596999999999</v>
      </c>
      <c r="G17" s="54">
        <v>0.86820071999999993</v>
      </c>
      <c r="H17" s="34">
        <v>-0.86820071999999993</v>
      </c>
      <c r="I17" s="34">
        <v>0</v>
      </c>
      <c r="J17" s="34">
        <v>0</v>
      </c>
      <c r="K17" s="34">
        <v>-0.86820071999999993</v>
      </c>
      <c r="L17" s="14"/>
      <c r="M17" s="34">
        <v>-0.43122474999999993</v>
      </c>
      <c r="N17" s="34">
        <v>0</v>
      </c>
      <c r="O17" s="34">
        <v>0</v>
      </c>
      <c r="P17" s="34">
        <v>-0.43122474999999993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0.30250063999999999</v>
      </c>
      <c r="E18" s="32">
        <v>0</v>
      </c>
      <c r="F18" s="32">
        <v>-0.30250063999999999</v>
      </c>
      <c r="G18" s="11">
        <v>1.1641532182693481E-16</v>
      </c>
      <c r="H18" s="32">
        <v>1.1641532182693481E-16</v>
      </c>
      <c r="I18" s="32">
        <v>0.30200126999999993</v>
      </c>
      <c r="J18" s="32">
        <v>0</v>
      </c>
      <c r="K18" s="32">
        <v>-0.30200126999999982</v>
      </c>
      <c r="L18" s="16"/>
      <c r="M18" s="32">
        <v>1.1641532182693481E-16</v>
      </c>
      <c r="N18" s="32">
        <v>-4.9937000000005449E-4</v>
      </c>
      <c r="O18" s="32">
        <v>0</v>
      </c>
      <c r="P18" s="32">
        <v>4.9937000000017094E-4</v>
      </c>
    </row>
    <row r="19" spans="1:16" s="15" customFormat="1" ht="19.5" customHeight="1" x14ac:dyDescent="0.3">
      <c r="A19" s="12">
        <v>1102</v>
      </c>
      <c r="B19" s="13" t="s">
        <v>398</v>
      </c>
      <c r="C19" s="132">
        <v>105.08556781</v>
      </c>
      <c r="D19" s="132">
        <v>60.029455479999996</v>
      </c>
      <c r="E19" s="132">
        <v>20.509171379999998</v>
      </c>
      <c r="F19" s="132">
        <v>24.546940950000007</v>
      </c>
      <c r="G19" s="133">
        <v>0</v>
      </c>
      <c r="H19" s="132">
        <v>0</v>
      </c>
      <c r="I19" s="132">
        <v>8.9999999999999999E-8</v>
      </c>
      <c r="J19" s="132">
        <v>-0.35489112</v>
      </c>
      <c r="K19" s="132">
        <v>0.35489103</v>
      </c>
      <c r="L19" s="19"/>
      <c r="M19" s="132">
        <v>-105.08556781</v>
      </c>
      <c r="N19" s="132">
        <v>-60.029455389999995</v>
      </c>
      <c r="O19" s="132">
        <v>-20.864062499999999</v>
      </c>
      <c r="P19" s="132">
        <v>-24.192049920000006</v>
      </c>
    </row>
    <row r="20" spans="1:16" s="15" customFormat="1" ht="19.5" customHeight="1" x14ac:dyDescent="0.3">
      <c r="A20" s="9">
        <v>1210</v>
      </c>
      <c r="B20" s="10" t="s">
        <v>414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6">
        <v>0</v>
      </c>
      <c r="D21" s="116">
        <v>47.063247519999997</v>
      </c>
      <c r="E21" s="116">
        <v>3.4378079999999998E-2</v>
      </c>
      <c r="F21" s="116">
        <v>-47.097625600000001</v>
      </c>
      <c r="G21" s="54">
        <v>0</v>
      </c>
      <c r="H21" s="116">
        <v>0</v>
      </c>
      <c r="I21" s="116">
        <v>24.665774689999992</v>
      </c>
      <c r="J21" s="116">
        <v>5.4921810000000008E-2</v>
      </c>
      <c r="K21" s="116">
        <v>-24.720696499999992</v>
      </c>
      <c r="L21" s="14"/>
      <c r="M21" s="116">
        <v>0</v>
      </c>
      <c r="N21" s="116">
        <v>-22.397472830000005</v>
      </c>
      <c r="O21" s="116">
        <v>2.054373000000001E-2</v>
      </c>
      <c r="P21" s="116">
        <v>22.376929100000005</v>
      </c>
    </row>
    <row r="22" spans="1:16" s="28" customFormat="1" ht="19.5" customHeight="1" x14ac:dyDescent="0.3">
      <c r="A22" s="24"/>
      <c r="B22" s="25" t="s">
        <v>93</v>
      </c>
      <c r="C22" s="26">
        <v>9773.0156679500014</v>
      </c>
      <c r="D22" s="26">
        <v>6296.6162998100017</v>
      </c>
      <c r="E22" s="26">
        <v>743.04739789000007</v>
      </c>
      <c r="F22" s="26">
        <v>2733.3519702499998</v>
      </c>
      <c r="G22" s="27"/>
      <c r="H22" s="26">
        <v>9842.4762243599998</v>
      </c>
      <c r="I22" s="26">
        <v>6392.322145449999</v>
      </c>
      <c r="J22" s="26">
        <v>672.29908986999988</v>
      </c>
      <c r="K22" s="27">
        <v>2777.8549890400009</v>
      </c>
      <c r="L22" s="27"/>
      <c r="M22" s="26">
        <v>69.460556409998603</v>
      </c>
      <c r="N22" s="26">
        <v>95.705845639999211</v>
      </c>
      <c r="O22" s="26">
        <v>-70.748308019999939</v>
      </c>
      <c r="P22" s="26">
        <v>44.503018789999331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136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8" t="s">
        <v>462</v>
      </c>
      <c r="B24" s="5"/>
      <c r="C24" s="114" t="s">
        <v>455</v>
      </c>
      <c r="D24" s="5"/>
      <c r="E24" s="5"/>
      <c r="F24" s="5"/>
      <c r="G24" s="29"/>
      <c r="H24" s="136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43"/>
      <c r="B25" s="144"/>
      <c r="C25" s="145" t="s">
        <v>456</v>
      </c>
      <c r="D25" s="144"/>
      <c r="E25" s="144"/>
      <c r="F25" s="144"/>
      <c r="G25" s="144"/>
      <c r="H25" s="151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35">
      <c r="A26" s="143"/>
      <c r="B26" s="144"/>
      <c r="C26" s="145"/>
      <c r="D26" s="145"/>
      <c r="E26" s="144"/>
      <c r="F26" s="144"/>
      <c r="G26" s="144"/>
      <c r="H26" s="151"/>
      <c r="I26" s="144"/>
      <c r="J26" s="144"/>
      <c r="K26" s="144"/>
      <c r="L26" s="144"/>
      <c r="M26" s="144"/>
      <c r="N26" s="144"/>
      <c r="O26" s="144"/>
      <c r="P26" s="144"/>
    </row>
    <row r="27" spans="1:16" ht="15" customHeight="1" x14ac:dyDescent="0.3">
      <c r="A27" s="146" t="s">
        <v>393</v>
      </c>
      <c r="B27" s="144"/>
      <c r="C27" s="152"/>
      <c r="D27" s="142"/>
      <c r="E27" s="144"/>
      <c r="F27" s="144"/>
      <c r="G27" s="144"/>
      <c r="H27" s="151"/>
      <c r="I27" s="144"/>
      <c r="J27" s="144"/>
      <c r="K27" s="144"/>
      <c r="L27" s="144"/>
      <c r="M27" s="144"/>
      <c r="N27" s="144"/>
      <c r="O27" s="144"/>
      <c r="P27" s="144"/>
    </row>
    <row r="28" spans="1:16" ht="15" customHeight="1" x14ac:dyDescent="0.3">
      <c r="A28" s="147" t="s">
        <v>394</v>
      </c>
      <c r="B28" s="14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x14ac:dyDescent="0.3">
      <c r="A29" s="147" t="s">
        <v>395</v>
      </c>
      <c r="B29" s="14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</row>
    <row r="30" spans="1:16" x14ac:dyDescent="0.3">
      <c r="A30" s="147" t="s">
        <v>396</v>
      </c>
      <c r="B30" s="14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</row>
    <row r="31" spans="1:16" x14ac:dyDescent="0.3">
      <c r="A31" s="149"/>
      <c r="B31" s="142"/>
      <c r="C31" s="142"/>
      <c r="D31" s="142"/>
      <c r="E31" s="142"/>
      <c r="F31" s="142"/>
      <c r="G31" s="142"/>
      <c r="H31" s="150"/>
      <c r="I31" s="142"/>
      <c r="J31" s="142"/>
      <c r="K31" s="142"/>
      <c r="L31" s="142"/>
      <c r="M31" s="142"/>
      <c r="N31" s="142"/>
      <c r="O31" s="142"/>
      <c r="P31" s="142"/>
    </row>
    <row r="32" spans="1:16" x14ac:dyDescent="0.3">
      <c r="A32" s="149"/>
      <c r="B32" s="142"/>
      <c r="C32" s="142"/>
      <c r="D32" s="142"/>
      <c r="E32" s="142"/>
      <c r="F32" s="142"/>
      <c r="G32" s="142"/>
      <c r="H32" s="150"/>
      <c r="I32" s="142"/>
      <c r="J32" s="142"/>
      <c r="K32" s="142"/>
      <c r="L32" s="142"/>
      <c r="M32" s="142"/>
      <c r="N32" s="142"/>
      <c r="O32" s="142"/>
      <c r="P32" s="142"/>
    </row>
    <row r="33" spans="1:16" x14ac:dyDescent="0.3">
      <c r="A33" s="147" t="s">
        <v>459</v>
      </c>
      <c r="B33" s="147"/>
      <c r="C33" s="147"/>
      <c r="D33" s="147"/>
      <c r="E33" s="147"/>
      <c r="F33" s="147"/>
      <c r="G33" s="147"/>
      <c r="H33" s="153"/>
      <c r="I33" s="147"/>
      <c r="J33" s="147"/>
      <c r="K33" s="147"/>
      <c r="L33" s="147"/>
      <c r="M33" s="147"/>
      <c r="N33" s="147"/>
      <c r="O33" s="147"/>
      <c r="P33" s="147"/>
    </row>
  </sheetData>
  <mergeCells count="8">
    <mergeCell ref="C30:P30"/>
    <mergeCell ref="C29:P29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view="pageBreakPreview" zoomScale="70" zoomScaleNormal="70" zoomScaleSheetLayoutView="70" workbookViewId="0">
      <selection activeCell="C31" sqref="C3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70" t="s">
        <v>373</v>
      </c>
      <c r="B1" s="171"/>
      <c r="C1" s="167" t="s">
        <v>420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9" s="56" customFormat="1" ht="16.05" customHeight="1" x14ac:dyDescent="0.3">
      <c r="A2" s="55"/>
      <c r="B2" s="57"/>
      <c r="C2" s="169" t="s">
        <v>465</v>
      </c>
      <c r="D2" s="169"/>
      <c r="E2" s="169"/>
      <c r="F2" s="169"/>
      <c r="G2" s="58"/>
      <c r="H2" s="169" t="s">
        <v>461</v>
      </c>
      <c r="I2" s="169"/>
      <c r="J2" s="169"/>
      <c r="K2" s="169"/>
      <c r="L2" s="58"/>
      <c r="M2" s="169" t="s">
        <v>94</v>
      </c>
      <c r="N2" s="169"/>
      <c r="O2" s="169"/>
      <c r="P2" s="169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1095.0345147927835</v>
      </c>
      <c r="D4" s="11">
        <v>719.25514002096406</v>
      </c>
      <c r="E4" s="11">
        <v>12.65304760474586</v>
      </c>
      <c r="F4" s="11">
        <v>363.12632716707361</v>
      </c>
      <c r="G4" s="11">
        <v>1064.6765117000007</v>
      </c>
      <c r="H4" s="11">
        <v>1064.6765117000007</v>
      </c>
      <c r="I4" s="11">
        <v>704.44849553999973</v>
      </c>
      <c r="J4" s="11">
        <v>13.13217405</v>
      </c>
      <c r="K4" s="11">
        <v>347.09584211000094</v>
      </c>
      <c r="L4" s="11"/>
      <c r="M4" s="11">
        <v>-30.358003092782837</v>
      </c>
      <c r="N4" s="11">
        <v>-14.806644480964337</v>
      </c>
      <c r="O4" s="11">
        <v>0.47912644525414017</v>
      </c>
      <c r="P4" s="11">
        <v>-16.030485057072639</v>
      </c>
      <c r="Q4" s="8"/>
    </row>
    <row r="5" spans="1:19" s="15" customFormat="1" ht="19.5" customHeight="1" x14ac:dyDescent="0.3">
      <c r="A5" s="12">
        <v>1331</v>
      </c>
      <c r="B5" s="13" t="s">
        <v>404</v>
      </c>
      <c r="C5" s="34">
        <v>-208.01169761154989</v>
      </c>
      <c r="D5" s="34">
        <v>-144.44266573017862</v>
      </c>
      <c r="E5" s="34">
        <v>0</v>
      </c>
      <c r="F5" s="34">
        <v>-63.569031881371274</v>
      </c>
      <c r="G5" s="54">
        <v>198.90542514999999</v>
      </c>
      <c r="H5" s="34">
        <v>-198.90542514999999</v>
      </c>
      <c r="I5" s="34">
        <v>-139.47996971000001</v>
      </c>
      <c r="J5" s="34">
        <v>0</v>
      </c>
      <c r="K5" s="34">
        <v>-59.425455439999979</v>
      </c>
      <c r="L5" s="14"/>
      <c r="M5" s="34">
        <v>9.1062724615499064</v>
      </c>
      <c r="N5" s="34">
        <v>4.9626960201786119</v>
      </c>
      <c r="O5" s="34">
        <v>0</v>
      </c>
      <c r="P5" s="34">
        <v>4.1435764413712945</v>
      </c>
    </row>
    <row r="6" spans="1:19" ht="19.5" customHeight="1" x14ac:dyDescent="0.3">
      <c r="A6" s="9">
        <v>1330</v>
      </c>
      <c r="B6" s="10" t="s">
        <v>403</v>
      </c>
      <c r="C6" s="32">
        <v>-26.701439471379086</v>
      </c>
      <c r="D6" s="32">
        <v>-16.61106752835785</v>
      </c>
      <c r="E6" s="32">
        <v>7.4999999999999997E-2</v>
      </c>
      <c r="F6" s="32">
        <v>-10.165371943021235</v>
      </c>
      <c r="G6" s="11">
        <v>24.609174120000006</v>
      </c>
      <c r="H6" s="32">
        <v>-24.609174120000006</v>
      </c>
      <c r="I6" s="32">
        <v>-17.191295639999996</v>
      </c>
      <c r="J6" s="32">
        <v>4.3047999999999887E-4</v>
      </c>
      <c r="K6" s="32">
        <v>-7.4183089600000098</v>
      </c>
      <c r="L6" s="16"/>
      <c r="M6" s="32">
        <v>2.0922653513790799</v>
      </c>
      <c r="N6" s="32">
        <v>-0.58022811164214616</v>
      </c>
      <c r="O6" s="32">
        <v>-7.456952E-2</v>
      </c>
      <c r="P6" s="32">
        <v>2.7470629830212259</v>
      </c>
    </row>
    <row r="7" spans="1:19" s="15" customFormat="1" ht="19.5" customHeight="1" x14ac:dyDescent="0.3">
      <c r="A7" s="12">
        <v>1101</v>
      </c>
      <c r="B7" s="13" t="s">
        <v>397</v>
      </c>
      <c r="C7" s="34">
        <v>16.883306999999991</v>
      </c>
      <c r="D7" s="34">
        <v>9.8318405000000002</v>
      </c>
      <c r="E7" s="34">
        <v>3.047266333333333</v>
      </c>
      <c r="F7" s="34">
        <v>4.0042001666666582</v>
      </c>
      <c r="G7" s="54">
        <v>22.887586879999983</v>
      </c>
      <c r="H7" s="34">
        <v>22.887586879999983</v>
      </c>
      <c r="I7" s="34">
        <v>13.411053630000003</v>
      </c>
      <c r="J7" s="34">
        <v>10.68904708</v>
      </c>
      <c r="K7" s="34">
        <v>-1.2125138300000202</v>
      </c>
      <c r="L7" s="14"/>
      <c r="M7" s="34">
        <v>6.0042798799999915</v>
      </c>
      <c r="N7" s="34">
        <v>3.579213130000003</v>
      </c>
      <c r="O7" s="34">
        <v>7.641780746666667</v>
      </c>
      <c r="P7" s="34">
        <v>-5.2167139966666785</v>
      </c>
    </row>
    <row r="8" spans="1:19" ht="19.5" customHeight="1" x14ac:dyDescent="0.3">
      <c r="A8" s="9">
        <v>1311</v>
      </c>
      <c r="B8" s="10" t="s">
        <v>401</v>
      </c>
      <c r="C8" s="32">
        <v>17.858666626226434</v>
      </c>
      <c r="D8" s="32">
        <v>12.254473871352026</v>
      </c>
      <c r="E8" s="32">
        <v>0</v>
      </c>
      <c r="F8" s="32">
        <v>5.6041927548744077</v>
      </c>
      <c r="G8" s="11">
        <v>17.090074480000002</v>
      </c>
      <c r="H8" s="32">
        <v>17.090074480000002</v>
      </c>
      <c r="I8" s="32">
        <v>11.89270099</v>
      </c>
      <c r="J8" s="32">
        <v>0</v>
      </c>
      <c r="K8" s="32">
        <v>5.1973734900000021</v>
      </c>
      <c r="L8" s="16"/>
      <c r="M8" s="32">
        <v>-0.76859214622643179</v>
      </c>
      <c r="N8" s="32">
        <v>-0.36177288135202623</v>
      </c>
      <c r="O8" s="32">
        <v>0</v>
      </c>
      <c r="P8" s="32">
        <v>-0.40681926487440556</v>
      </c>
    </row>
    <row r="9" spans="1:19" s="15" customFormat="1" ht="19.5" customHeight="1" x14ac:dyDescent="0.3">
      <c r="A9" s="12">
        <v>1320</v>
      </c>
      <c r="B9" s="13" t="s">
        <v>402</v>
      </c>
      <c r="C9" s="34">
        <v>19.887623643720108</v>
      </c>
      <c r="D9" s="34">
        <v>12.749325959411149</v>
      </c>
      <c r="E9" s="34">
        <v>6.7748725255568534</v>
      </c>
      <c r="F9" s="34">
        <v>0.36342515875210601</v>
      </c>
      <c r="G9" s="54">
        <v>11.576194060000001</v>
      </c>
      <c r="H9" s="34">
        <v>11.576194060000001</v>
      </c>
      <c r="I9" s="34">
        <v>8.0939238600000021</v>
      </c>
      <c r="J9" s="34">
        <v>5.8948991500000005</v>
      </c>
      <c r="K9" s="34">
        <v>-2.412628950000002</v>
      </c>
      <c r="L9" s="14"/>
      <c r="M9" s="34">
        <v>-8.3114295837201073</v>
      </c>
      <c r="N9" s="34">
        <v>-4.6554020994111465</v>
      </c>
      <c r="O9" s="34">
        <v>-0.87997337555685284</v>
      </c>
      <c r="P9" s="34">
        <v>-2.776054108752108</v>
      </c>
    </row>
    <row r="10" spans="1:19" ht="19.5" customHeight="1" x14ac:dyDescent="0.3">
      <c r="A10" s="9">
        <v>1103</v>
      </c>
      <c r="B10" s="10" t="s">
        <v>399</v>
      </c>
      <c r="C10" s="32">
        <v>4.5643426666666658</v>
      </c>
      <c r="D10" s="32">
        <v>4.1510269166666669</v>
      </c>
      <c r="E10" s="32">
        <v>0.36941374999999999</v>
      </c>
      <c r="F10" s="32">
        <v>4.3901999999998886E-2</v>
      </c>
      <c r="G10" s="11">
        <v>3.60913671</v>
      </c>
      <c r="H10" s="32">
        <v>3.60913671</v>
      </c>
      <c r="I10" s="32">
        <v>3.53465688</v>
      </c>
      <c r="J10" s="32">
        <v>0</v>
      </c>
      <c r="K10" s="32">
        <v>7.4479830000000025E-2</v>
      </c>
      <c r="L10" s="32"/>
      <c r="M10" s="32">
        <v>-0.95520595666666575</v>
      </c>
      <c r="N10" s="32">
        <v>-0.6163700366666669</v>
      </c>
      <c r="O10" s="32">
        <v>-0.36941374999999999</v>
      </c>
      <c r="P10" s="32">
        <v>3.0577830000001138E-2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3.7916666666666662E-5</v>
      </c>
      <c r="D11" s="34">
        <v>0</v>
      </c>
      <c r="E11" s="34">
        <v>3.7916666666666662E-5</v>
      </c>
      <c r="F11" s="34">
        <v>0</v>
      </c>
      <c r="G11" s="54">
        <v>2.3215034500000002</v>
      </c>
      <c r="H11" s="34">
        <v>2.3215034500000002</v>
      </c>
      <c r="I11" s="34">
        <v>0</v>
      </c>
      <c r="J11" s="34">
        <v>-34.964303989999998</v>
      </c>
      <c r="K11" s="34">
        <v>37.285807439999999</v>
      </c>
      <c r="L11" s="14"/>
      <c r="M11" s="34">
        <v>2.3214655333333334</v>
      </c>
      <c r="N11" s="34">
        <v>0</v>
      </c>
      <c r="O11" s="34">
        <v>-34.964341906666661</v>
      </c>
      <c r="P11" s="34">
        <v>37.285807439999992</v>
      </c>
    </row>
    <row r="12" spans="1:19" ht="19.5" customHeight="1" x14ac:dyDescent="0.3">
      <c r="A12" s="9">
        <v>1104</v>
      </c>
      <c r="B12" s="10" t="s">
        <v>458</v>
      </c>
      <c r="C12" s="32">
        <v>5.172876333333333</v>
      </c>
      <c r="D12" s="32">
        <v>1.8832778333333333</v>
      </c>
      <c r="E12" s="32">
        <v>3.2895984999999999</v>
      </c>
      <c r="F12" s="32">
        <v>0</v>
      </c>
      <c r="G12" s="11">
        <v>1.52955603</v>
      </c>
      <c r="H12" s="32">
        <v>1.52955603</v>
      </c>
      <c r="I12" s="32">
        <v>1.414702E-2</v>
      </c>
      <c r="J12" s="32">
        <v>1.571043</v>
      </c>
      <c r="K12" s="32">
        <v>-5.5633990000000022E-2</v>
      </c>
      <c r="L12" s="16"/>
      <c r="M12" s="32">
        <v>-3.6433203033333328</v>
      </c>
      <c r="N12" s="32">
        <v>-1.8691308133333333</v>
      </c>
      <c r="O12" s="32">
        <v>-1.7185554999999999</v>
      </c>
      <c r="P12" s="32">
        <v>-5.5633989999999578E-2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0.80685559000000007</v>
      </c>
      <c r="H13" s="34">
        <v>0.80685559000000007</v>
      </c>
      <c r="I13" s="34">
        <v>-0.98731800000000003</v>
      </c>
      <c r="J13" s="34">
        <v>0</v>
      </c>
      <c r="K13" s="34">
        <v>1.7941735900000002</v>
      </c>
      <c r="L13" s="34"/>
      <c r="M13" s="34">
        <v>0.80685559000000007</v>
      </c>
      <c r="N13" s="34">
        <v>-0.98731800000000003</v>
      </c>
      <c r="O13" s="34">
        <v>0</v>
      </c>
      <c r="P13" s="34">
        <v>1.7941735900000002</v>
      </c>
    </row>
    <row r="14" spans="1:19" ht="19.5" customHeight="1" x14ac:dyDescent="0.3">
      <c r="A14" s="9">
        <v>1350</v>
      </c>
      <c r="B14" s="10" t="s">
        <v>406</v>
      </c>
      <c r="C14" s="32">
        <v>0</v>
      </c>
      <c r="D14" s="32">
        <v>0</v>
      </c>
      <c r="E14" s="32">
        <v>0</v>
      </c>
      <c r="F14" s="32">
        <v>0</v>
      </c>
      <c r="G14" s="11">
        <v>0.376245</v>
      </c>
      <c r="H14" s="32">
        <v>0.376245</v>
      </c>
      <c r="I14" s="32">
        <v>0</v>
      </c>
      <c r="J14" s="32">
        <v>0</v>
      </c>
      <c r="K14" s="32">
        <v>0.376245</v>
      </c>
      <c r="L14" s="16"/>
      <c r="M14" s="32">
        <v>0.376245</v>
      </c>
      <c r="N14" s="32">
        <v>0</v>
      </c>
      <c r="O14" s="32">
        <v>0</v>
      </c>
      <c r="P14" s="32">
        <v>0.376245</v>
      </c>
    </row>
    <row r="15" spans="1:19" s="15" customFormat="1" ht="19.5" customHeight="1" x14ac:dyDescent="0.3">
      <c r="A15" s="12">
        <v>1337</v>
      </c>
      <c r="B15" s="13" t="s">
        <v>405</v>
      </c>
      <c r="C15" s="34">
        <v>13.685885916666669</v>
      </c>
      <c r="D15" s="34">
        <v>0</v>
      </c>
      <c r="E15" s="34">
        <v>0</v>
      </c>
      <c r="F15" s="34">
        <v>13.685885916666669</v>
      </c>
      <c r="G15" s="54">
        <v>0.36706899999999998</v>
      </c>
      <c r="H15" s="34">
        <v>0.36706899999999998</v>
      </c>
      <c r="I15" s="34">
        <v>0.18646354000000001</v>
      </c>
      <c r="J15" s="34">
        <v>0</v>
      </c>
      <c r="K15" s="34">
        <v>0.18060545999999997</v>
      </c>
      <c r="L15" s="14"/>
      <c r="M15" s="34">
        <v>-13.318816916666668</v>
      </c>
      <c r="N15" s="34">
        <v>0.18646354000000001</v>
      </c>
      <c r="O15" s="34">
        <v>0</v>
      </c>
      <c r="P15" s="34">
        <v>-13.505280456666668</v>
      </c>
    </row>
    <row r="16" spans="1:19" ht="19.5" customHeight="1" x14ac:dyDescent="0.3">
      <c r="A16" s="9">
        <v>1992</v>
      </c>
      <c r="B16" s="10" t="s">
        <v>90</v>
      </c>
      <c r="C16" s="32">
        <v>9.8912833333333325E-2</v>
      </c>
      <c r="D16" s="32">
        <v>9.8912833333333325E-2</v>
      </c>
      <c r="E16" s="32">
        <v>0</v>
      </c>
      <c r="F16" s="32">
        <v>0</v>
      </c>
      <c r="G16" s="11">
        <v>9.3110999999999999E-2</v>
      </c>
      <c r="H16" s="32">
        <v>9.3110999999999999E-2</v>
      </c>
      <c r="I16" s="32">
        <v>9.3111189999999996E-2</v>
      </c>
      <c r="J16" s="32">
        <v>0</v>
      </c>
      <c r="K16" s="32">
        <v>-1.899999999971369E-7</v>
      </c>
      <c r="L16" s="16"/>
      <c r="M16" s="32">
        <v>-5.8018333333333255E-3</v>
      </c>
      <c r="N16" s="32">
        <v>-5.8016433333333284E-3</v>
      </c>
      <c r="O16" s="32">
        <v>0</v>
      </c>
      <c r="P16" s="32">
        <v>-1.899999999971369E-7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0</v>
      </c>
      <c r="E17" s="34">
        <v>0</v>
      </c>
      <c r="F17" s="34">
        <v>0</v>
      </c>
      <c r="G17" s="54">
        <v>7.2759576141834256E-18</v>
      </c>
      <c r="H17" s="34">
        <v>7.2759576141834256E-18</v>
      </c>
      <c r="I17" s="34">
        <v>3.3408819999999999E-2</v>
      </c>
      <c r="J17" s="34">
        <v>0</v>
      </c>
      <c r="K17" s="34">
        <v>-3.3408819999999992E-2</v>
      </c>
      <c r="L17" s="14"/>
      <c r="M17" s="34">
        <v>7.2759576141834256E-18</v>
      </c>
      <c r="N17" s="34">
        <v>3.3408819999999999E-2</v>
      </c>
      <c r="O17" s="34">
        <v>0</v>
      </c>
      <c r="P17" s="34">
        <v>-3.3408819999999992E-2</v>
      </c>
    </row>
    <row r="18" spans="1:16" s="15" customFormat="1" ht="19.5" customHeight="1" x14ac:dyDescent="0.3">
      <c r="A18" s="9">
        <v>1910</v>
      </c>
      <c r="B18" s="10" t="s">
        <v>88</v>
      </c>
      <c r="C18" s="32">
        <v>4.5611559166666673</v>
      </c>
      <c r="D18" s="32">
        <v>0</v>
      </c>
      <c r="E18" s="32">
        <v>4.5611559166666664</v>
      </c>
      <c r="F18" s="32">
        <v>0</v>
      </c>
      <c r="G18" s="11">
        <v>0</v>
      </c>
      <c r="H18" s="32">
        <v>0</v>
      </c>
      <c r="I18" s="32">
        <v>0</v>
      </c>
      <c r="J18" s="32">
        <v>4.0298438000000001</v>
      </c>
      <c r="K18" s="32">
        <v>-4.0298438000000001</v>
      </c>
      <c r="L18" s="16"/>
      <c r="M18" s="32">
        <v>-4.5611559166666673</v>
      </c>
      <c r="N18" s="32">
        <v>0</v>
      </c>
      <c r="O18" s="32">
        <v>-0.53131211666666633</v>
      </c>
      <c r="P18" s="32">
        <v>-4.029843800000001</v>
      </c>
    </row>
    <row r="19" spans="1:16" s="15" customFormat="1" ht="19.5" customHeight="1" x14ac:dyDescent="0.3">
      <c r="A19" s="12">
        <v>1102</v>
      </c>
      <c r="B19" s="13" t="s">
        <v>398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0</v>
      </c>
      <c r="J19" s="132">
        <v>-0.11402371</v>
      </c>
      <c r="K19" s="132">
        <v>0.11402371</v>
      </c>
      <c r="L19" s="19"/>
      <c r="M19" s="132">
        <v>0</v>
      </c>
      <c r="N19" s="132">
        <v>0</v>
      </c>
      <c r="O19" s="132">
        <v>-0.11402371</v>
      </c>
      <c r="P19" s="132">
        <v>0.11402371</v>
      </c>
    </row>
    <row r="20" spans="1:16" s="15" customFormat="1" ht="19.5" customHeight="1" x14ac:dyDescent="0.3">
      <c r="A20" s="9">
        <v>1210</v>
      </c>
      <c r="B20" s="10" t="s">
        <v>414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6">
        <v>0</v>
      </c>
      <c r="D21" s="116">
        <v>0</v>
      </c>
      <c r="E21" s="116">
        <v>0</v>
      </c>
      <c r="F21" s="116">
        <v>0</v>
      </c>
      <c r="G21" s="54">
        <v>0</v>
      </c>
      <c r="H21" s="116">
        <v>0</v>
      </c>
      <c r="I21" s="116">
        <v>20.43308223</v>
      </c>
      <c r="J21" s="116">
        <v>-4.9972299999999992E-3</v>
      </c>
      <c r="K21" s="116">
        <v>-20.428084999999999</v>
      </c>
      <c r="L21" s="14"/>
      <c r="M21" s="116">
        <v>0</v>
      </c>
      <c r="N21" s="116">
        <v>20.43308223</v>
      </c>
      <c r="O21" s="116">
        <v>-4.9972299999999992E-3</v>
      </c>
      <c r="P21" s="116">
        <v>-20.428084999999999</v>
      </c>
    </row>
    <row r="22" spans="1:16" s="28" customFormat="1" ht="19.5" customHeight="1" x14ac:dyDescent="0.3">
      <c r="A22" s="24"/>
      <c r="B22" s="25" t="s">
        <v>93</v>
      </c>
      <c r="C22" s="26">
        <v>943.0341865631342</v>
      </c>
      <c r="D22" s="26">
        <v>599.17026467652408</v>
      </c>
      <c r="E22" s="26">
        <v>30.770392546969379</v>
      </c>
      <c r="F22" s="26">
        <v>313.09352933964072</v>
      </c>
      <c r="G22" s="27"/>
      <c r="H22" s="26">
        <v>901.81924463000087</v>
      </c>
      <c r="I22" s="26">
        <v>604.48246034999966</v>
      </c>
      <c r="J22" s="26">
        <v>0.2341126300000029</v>
      </c>
      <c r="K22" s="27">
        <v>297.10267165000118</v>
      </c>
      <c r="L22" s="27"/>
      <c r="M22" s="26">
        <v>-41.21494193313373</v>
      </c>
      <c r="N22" s="26">
        <v>5.3121956734756264</v>
      </c>
      <c r="O22" s="26">
        <v>-30.536279916969377</v>
      </c>
      <c r="P22" s="26">
        <v>-15.990857689639981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8" t="s">
        <v>462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3">
      <c r="A26" s="146" t="s">
        <v>393</v>
      </c>
      <c r="B26" s="144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ht="15" customHeight="1" x14ac:dyDescent="0.3">
      <c r="A27" s="147" t="s">
        <v>394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3">
      <c r="A28" s="147" t="s">
        <v>395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3">
      <c r="A29" s="147" t="s">
        <v>396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16" x14ac:dyDescent="0.3">
      <c r="A30" s="149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3">
      <c r="A31" s="149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3">
      <c r="A32" s="147" t="s">
        <v>459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2019-04-30T12:14:37Z</cp:lastPrinted>
  <dcterms:created xsi:type="dcterms:W3CDTF">2016-10-19T17:33:59Z</dcterms:created>
  <dcterms:modified xsi:type="dcterms:W3CDTF">2019-04-30T12:15:01Z</dcterms:modified>
</cp:coreProperties>
</file>