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I:\Jeff\Medicaid Website Update\LEA CR Update Review\2020\"/>
    </mc:Choice>
  </mc:AlternateContent>
  <xr:revisionPtr revIDLastSave="0" documentId="14_{94611E42-AE2A-4DCD-8BC2-CB7777049A55}" xr6:coauthVersionLast="41" xr6:coauthVersionMax="41" xr10:uidLastSave="{00000000-0000-0000-0000-000000000000}"/>
  <bookViews>
    <workbookView xWindow="384" yWindow="384" windowWidth="17280" windowHeight="8964" tabRatio="816" xr2:uid="{00000000-000D-0000-FFFF-FFFF00000000}"/>
  </bookViews>
  <sheets>
    <sheet name="1 Attestation" sheetId="18" r:id="rId1"/>
    <sheet name="2 Provider Data" sheetId="2" r:id="rId2"/>
    <sheet name="3  Cost Allocation Statistics" sheetId="3" r:id="rId3"/>
    <sheet name="4A Medical Cost Summary " sheetId="4" r:id="rId4"/>
    <sheet name="4A Medical SVS Summary-Non-IEP" sheetId="19" r:id="rId5"/>
    <sheet name="4B  MAC Costs" sheetId="5" r:id="rId6"/>
    <sheet name="4C Supplies &amp; Materials" sheetId="6" r:id="rId7"/>
    <sheet name="5 Time Study Results" sheetId="7" r:id="rId8"/>
    <sheet name="6a, 6b  Direct by Discipline" sheetId="8" r:id="rId9"/>
    <sheet name="6c, 6d Discipline-Continuation" sheetId="9" r:id="rId10"/>
    <sheet name="7 Other Direct Medical Cost" sheetId="10" r:id="rId11"/>
    <sheet name="8 Other Direct Admin Cost" sheetId="11" r:id="rId12"/>
    <sheet name="9  Settlement" sheetId="17" r:id="rId13"/>
  </sheets>
  <definedNames>
    <definedName name="_xlnm.Print_Area" localSheetId="1">'2 Provider Data'!$B$1:$G$52</definedName>
    <definedName name="_xlnm.Print_Area" localSheetId="2">'3  Cost Allocation Statistics'!$B$1:$I$58</definedName>
    <definedName name="_xlnm.Print_Area" localSheetId="3">'4A Medical Cost Summary '!$A$1:$I$35</definedName>
    <definedName name="_xlnm.Print_Area" localSheetId="5">'4B  MAC Costs'!$B$1:$H$38</definedName>
    <definedName name="_xlnm.Print_Area" localSheetId="6">'4C Supplies &amp; Materials'!$A$1:$H$36</definedName>
    <definedName name="_xlnm.Print_Area" localSheetId="8">'6a, 6b  Direct by Discipline'!$H$1:$T$70</definedName>
    <definedName name="_xlnm.Print_Area" localSheetId="9">'6c, 6d Discipline-Continuation'!$H$1:$T$64</definedName>
    <definedName name="_xlnm.Print_Area" localSheetId="10">'7 Other Direct Medical Cost'!$B$1:$N$46</definedName>
    <definedName name="_xlnm.Print_Area" localSheetId="11">'8 Other Direct Admin Cost'!$B$1:$N$46</definedName>
    <definedName name="_xlnm.Print_Area" localSheetId="12">'9  Settlement'!$A$1:$H$56</definedName>
    <definedName name="_xlnm.Print_Titles" localSheetId="8">'6a, 6b  Direct by Discipline'!$A:$G</definedName>
    <definedName name="_xlnm.Print_Titles" localSheetId="9">'6c, 6d Discipline-Continuation'!$A:$G</definedName>
    <definedName name="Provider_Name">'2 Provider Data'!$C$15:$D$15</definedName>
    <definedName name="Z_9D87EA3D_9227_4A32_8926_FF7BE3A36AF7_.wvu.PrintArea" localSheetId="1" hidden="1">'2 Provider Data'!$B$1:$G$52</definedName>
    <definedName name="Z_9D87EA3D_9227_4A32_8926_FF7BE3A36AF7_.wvu.PrintArea" localSheetId="2" hidden="1">'3  Cost Allocation Statistics'!$B$1:$I$58</definedName>
    <definedName name="Z_9D87EA3D_9227_4A32_8926_FF7BE3A36AF7_.wvu.PrintArea" localSheetId="8" hidden="1">'6a, 6b  Direct by Discipline'!$H$1:$T$70</definedName>
    <definedName name="Z_9D87EA3D_9227_4A32_8926_FF7BE3A36AF7_.wvu.PrintArea" localSheetId="9" hidden="1">'6c, 6d Discipline-Continuation'!$H$1:$S$65</definedName>
    <definedName name="Z_9D87EA3D_9227_4A32_8926_FF7BE3A36AF7_.wvu.PrintArea" localSheetId="12" hidden="1">'9  Settlement'!$A$1:$H$56</definedName>
    <definedName name="Z_9D87EA3D_9227_4A32_8926_FF7BE3A36AF7_.wvu.PrintTitles" localSheetId="8" hidden="1">'6a, 6b  Direct by Discipline'!$A:$G</definedName>
    <definedName name="Z_9D87EA3D_9227_4A32_8926_FF7BE3A36AF7_.wvu.PrintTitles" localSheetId="9" hidden="1">'6c, 6d Discipline-Continuation'!$A:$G</definedName>
    <definedName name="Z_9D87EA3D_9227_4A32_8926_FF7BE3A36AF7_.wvu.Rows" localSheetId="1" hidden="1">'2 Provider Data'!#REF!</definedName>
    <definedName name="Z_9D87EA3D_9227_4A32_8926_FF7BE3A36AF7_.wvu.Rows" localSheetId="3" hidden="1">'4A Medical Cost Summary '!#REF!,'4A Medical Cost Summary '!$30:$30,'4A Medical Cost Summary '!$32:$32,'4A Medical Cost Summary '!$36:$36</definedName>
    <definedName name="Z_9D87EA3D_9227_4A32_8926_FF7BE3A36AF7_.wvu.Rows" localSheetId="6" hidden="1">'4C Supplies &amp; Materials'!$21:$21,'4C Supplies &amp; Materials'!$33:$33,'4C Supplies &amp; Materials'!$35:$35,'4C Supplies &amp; Materials'!$37:$37</definedName>
    <definedName name="Z_9D87EA3D_9227_4A32_8926_FF7BE3A36AF7_.wvu.Rows" localSheetId="8" hidden="1">'6a, 6b  Direct by Discipline'!#REF!</definedName>
    <definedName name="Z_9D87EA3D_9227_4A32_8926_FF7BE3A36AF7_.wvu.Rows" localSheetId="9" hidden="1">'6c, 6d Discipline-Continuation'!#REF!</definedName>
    <definedName name="Z_9D87EA3D_9227_4A32_8926_FF7BE3A36AF7_.wvu.Rows" localSheetId="10" hidden="1">'7 Other Direct Medical Cost'!#REF!,'7 Other Direct Medical Cost'!#REF!</definedName>
    <definedName name="Z_9D87EA3D_9227_4A32_8926_FF7BE3A36AF7_.wvu.Rows" localSheetId="11" hidden="1">'8 Other Direct Admin Cost'!#REF!,'8 Other Direct Admin Cost'!#REF!</definedName>
  </definedNames>
  <calcPr calcId="191029" fullPrecision="0"/>
  <customWorkbookViews>
    <customWorkbookView name="CMS - Personal View" guid="{9D87EA3D-9227-4A32-8926-FF7BE3A36AF7}" mergeInterval="0" personalView="1" maximized="1" windowWidth="796" windowHeight="435" tabRatio="601" activeSheetId="4"/>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9" i="7" l="1"/>
  <c r="F29" i="7" l="1"/>
  <c r="F28" i="7"/>
  <c r="F27" i="7"/>
  <c r="F26" i="7"/>
  <c r="F25" i="7"/>
  <c r="F24" i="7"/>
  <c r="F23" i="7"/>
  <c r="F22" i="7"/>
  <c r="F21" i="7"/>
  <c r="F20" i="7"/>
  <c r="F19" i="7"/>
  <c r="F18" i="7"/>
  <c r="F17" i="7"/>
  <c r="F16" i="7"/>
  <c r="F15" i="7"/>
  <c r="F14" i="7"/>
  <c r="F13" i="7"/>
  <c r="F12" i="7"/>
  <c r="D12" i="17" l="1"/>
  <c r="D11" i="17"/>
  <c r="D10" i="17"/>
  <c r="D9" i="17"/>
  <c r="I19" i="7" l="1"/>
  <c r="L19" i="7"/>
  <c r="D23" i="19"/>
  <c r="C23" i="19"/>
  <c r="C22" i="19"/>
  <c r="D21" i="19"/>
  <c r="C21" i="19"/>
  <c r="C20" i="19"/>
  <c r="C19" i="19"/>
  <c r="C18" i="19"/>
  <c r="C17" i="19"/>
  <c r="C16" i="19"/>
  <c r="F15" i="19"/>
  <c r="F5" i="19"/>
  <c r="H4" i="19"/>
  <c r="F4" i="19"/>
  <c r="H3" i="19"/>
  <c r="F3" i="19"/>
  <c r="G2" i="19"/>
  <c r="F2" i="19"/>
  <c r="B2" i="19"/>
  <c r="B1" i="19"/>
  <c r="T5" i="9" l="1"/>
  <c r="F14" i="18" l="1"/>
  <c r="I15" i="8" l="1"/>
  <c r="I14" i="8"/>
  <c r="I13" i="8"/>
  <c r="N23" i="8" l="1"/>
  <c r="N59" i="8" l="1"/>
  <c r="N47" i="8"/>
  <c r="N35" i="8"/>
  <c r="N11" i="8"/>
  <c r="N13" i="8" l="1"/>
  <c r="I31" i="9"/>
  <c r="N31" i="9" s="1"/>
  <c r="S31" i="9" s="1"/>
  <c r="I13" i="9"/>
  <c r="N13" i="9" s="1"/>
  <c r="G5" i="2" l="1"/>
  <c r="S4" i="9" s="1"/>
  <c r="T4" i="8" l="1"/>
  <c r="L4" i="11"/>
  <c r="S23" i="8" l="1"/>
  <c r="M4" i="9" l="1"/>
  <c r="K17" i="7"/>
  <c r="H24" i="10"/>
  <c r="M24" i="10" s="1"/>
  <c r="E5" i="17"/>
  <c r="E4" i="17"/>
  <c r="E3" i="17"/>
  <c r="E2" i="17"/>
  <c r="B2" i="17"/>
  <c r="B1" i="17"/>
  <c r="J5" i="11"/>
  <c r="J4" i="11"/>
  <c r="J3" i="11"/>
  <c r="J2" i="11"/>
  <c r="B2" i="11"/>
  <c r="B1" i="11"/>
  <c r="J5" i="10"/>
  <c r="J4" i="10"/>
  <c r="J3" i="10"/>
  <c r="J2" i="10"/>
  <c r="B2" i="10"/>
  <c r="B1" i="10"/>
  <c r="P5" i="9"/>
  <c r="P4" i="9"/>
  <c r="P3" i="9"/>
  <c r="P2" i="9"/>
  <c r="K5" i="9"/>
  <c r="K4" i="9"/>
  <c r="K3" i="9"/>
  <c r="K2" i="9"/>
  <c r="B2" i="9"/>
  <c r="B1" i="9"/>
  <c r="Q5" i="8"/>
  <c r="Q4" i="8"/>
  <c r="Q3" i="8"/>
  <c r="Q2" i="8"/>
  <c r="K5" i="8"/>
  <c r="K4" i="8"/>
  <c r="K3" i="8"/>
  <c r="K2" i="8"/>
  <c r="B2" i="8"/>
  <c r="B1" i="8"/>
  <c r="I5" i="7"/>
  <c r="I4" i="7"/>
  <c r="I3" i="7"/>
  <c r="I2" i="7"/>
  <c r="B2" i="7"/>
  <c r="B1" i="7"/>
  <c r="B1" i="6"/>
  <c r="B2" i="6"/>
  <c r="F5" i="5"/>
  <c r="F4" i="5"/>
  <c r="F3" i="5"/>
  <c r="F2" i="5"/>
  <c r="B2" i="5"/>
  <c r="B1" i="5"/>
  <c r="B2" i="4"/>
  <c r="F5" i="4"/>
  <c r="F4" i="4"/>
  <c r="F3" i="4"/>
  <c r="F2" i="4"/>
  <c r="B1" i="4"/>
  <c r="G5" i="3"/>
  <c r="E5" i="6" s="1"/>
  <c r="G4" i="3"/>
  <c r="E4" i="6" s="1"/>
  <c r="G3" i="3"/>
  <c r="E3" i="6" s="1"/>
  <c r="G2" i="3"/>
  <c r="E2" i="6" s="1"/>
  <c r="B1" i="3"/>
  <c r="B2" i="3"/>
  <c r="L13" i="18"/>
  <c r="L14" i="18"/>
  <c r="G4" i="2"/>
  <c r="I3" i="3" s="1"/>
  <c r="G3" i="6" s="1"/>
  <c r="M22" i="10"/>
  <c r="M12" i="10"/>
  <c r="H14" i="10"/>
  <c r="M14" i="10" s="1"/>
  <c r="F15" i="5"/>
  <c r="F31" i="5"/>
  <c r="E15" i="6"/>
  <c r="H25" i="10"/>
  <c r="M25" i="10" s="1"/>
  <c r="H26" i="10"/>
  <c r="M26" i="10" s="1"/>
  <c r="H27" i="10"/>
  <c r="M27" i="10" s="1"/>
  <c r="I25" i="3"/>
  <c r="H15" i="4" s="1"/>
  <c r="H15" i="10"/>
  <c r="M15" i="10" s="1"/>
  <c r="H16" i="10"/>
  <c r="M16" i="10" s="1"/>
  <c r="H17" i="10"/>
  <c r="M17" i="10" s="1"/>
  <c r="G12" i="7"/>
  <c r="G13" i="7"/>
  <c r="G14" i="7"/>
  <c r="G15" i="7"/>
  <c r="G16" i="7"/>
  <c r="G17" i="7"/>
  <c r="E33" i="7"/>
  <c r="G20" i="7"/>
  <c r="G21" i="7"/>
  <c r="G22" i="7"/>
  <c r="G23" i="7"/>
  <c r="G24" i="7"/>
  <c r="G25" i="7"/>
  <c r="G26" i="7"/>
  <c r="G27" i="7"/>
  <c r="G28" i="7"/>
  <c r="G29" i="7"/>
  <c r="S11" i="8"/>
  <c r="N14" i="8"/>
  <c r="N15" i="8"/>
  <c r="S15" i="8" s="1"/>
  <c r="I16" i="8"/>
  <c r="N16" i="8" s="1"/>
  <c r="S16" i="8" s="1"/>
  <c r="I17" i="8"/>
  <c r="N17" i="8" s="1"/>
  <c r="S17" i="8" s="1"/>
  <c r="I18" i="8"/>
  <c r="F15" i="4"/>
  <c r="I25" i="8"/>
  <c r="N25" i="8" s="1"/>
  <c r="I26" i="8"/>
  <c r="N26" i="8" s="1"/>
  <c r="S26" i="8" s="1"/>
  <c r="I27" i="8"/>
  <c r="N27" i="8" s="1"/>
  <c r="S27" i="8" s="1"/>
  <c r="I28" i="8"/>
  <c r="N28" i="8" s="1"/>
  <c r="S28" i="8" s="1"/>
  <c r="I29" i="8"/>
  <c r="N29" i="8" s="1"/>
  <c r="S29" i="8" s="1"/>
  <c r="I30" i="8"/>
  <c r="N30" i="8" s="1"/>
  <c r="S30" i="8" s="1"/>
  <c r="S35" i="8"/>
  <c r="I37" i="8"/>
  <c r="N37" i="8" s="1"/>
  <c r="I38" i="8"/>
  <c r="N38" i="8" s="1"/>
  <c r="S38" i="8" s="1"/>
  <c r="I39" i="8"/>
  <c r="N39" i="8" s="1"/>
  <c r="S39" i="8" s="1"/>
  <c r="I40" i="8"/>
  <c r="N40" i="8" s="1"/>
  <c r="S40" i="8" s="1"/>
  <c r="I41" i="8"/>
  <c r="N41" i="8" s="1"/>
  <c r="S41" i="8" s="1"/>
  <c r="I42" i="8"/>
  <c r="N42" i="8" s="1"/>
  <c r="S42" i="8" s="1"/>
  <c r="S47" i="8"/>
  <c r="I49" i="8"/>
  <c r="I50" i="8"/>
  <c r="N50" i="8" s="1"/>
  <c r="S50" i="8" s="1"/>
  <c r="I51" i="8"/>
  <c r="N51" i="8" s="1"/>
  <c r="S51" i="8" s="1"/>
  <c r="I52" i="8"/>
  <c r="N52" i="8" s="1"/>
  <c r="S52" i="8" s="1"/>
  <c r="I53" i="8"/>
  <c r="N53" i="8" s="1"/>
  <c r="S53" i="8" s="1"/>
  <c r="I54" i="8"/>
  <c r="N54" i="8" s="1"/>
  <c r="S54" i="8" s="1"/>
  <c r="S59" i="8"/>
  <c r="I61" i="8"/>
  <c r="N61" i="8" s="1"/>
  <c r="I62" i="8"/>
  <c r="N62" i="8" s="1"/>
  <c r="S62" i="8" s="1"/>
  <c r="I63" i="8"/>
  <c r="N63" i="8" s="1"/>
  <c r="S63" i="8" s="1"/>
  <c r="I64" i="8"/>
  <c r="N64" i="8" s="1"/>
  <c r="S64" i="8" s="1"/>
  <c r="I65" i="8"/>
  <c r="N65" i="8" s="1"/>
  <c r="S65" i="8" s="1"/>
  <c r="I66" i="8"/>
  <c r="N66" i="8" s="1"/>
  <c r="S66" i="8" s="1"/>
  <c r="N11" i="9"/>
  <c r="S11" i="9" s="1"/>
  <c r="S13" i="9"/>
  <c r="I14" i="9"/>
  <c r="I15" i="9"/>
  <c r="N15" i="9" s="1"/>
  <c r="S15" i="9" s="1"/>
  <c r="I16" i="9"/>
  <c r="N16" i="9" s="1"/>
  <c r="S16" i="9" s="1"/>
  <c r="I17" i="9"/>
  <c r="N17" i="9" s="1"/>
  <c r="S17" i="9" s="1"/>
  <c r="I18" i="9"/>
  <c r="N18" i="9" s="1"/>
  <c r="S18" i="9" s="1"/>
  <c r="I19" i="9"/>
  <c r="N19" i="9" s="1"/>
  <c r="S19" i="9" s="1"/>
  <c r="I20" i="9"/>
  <c r="N20" i="9" s="1"/>
  <c r="S20" i="9" s="1"/>
  <c r="I21" i="9"/>
  <c r="N21" i="9" s="1"/>
  <c r="S21" i="9" s="1"/>
  <c r="I22" i="9"/>
  <c r="N22" i="9" s="1"/>
  <c r="S22" i="9" s="1"/>
  <c r="I23" i="9"/>
  <c r="N23" i="9" s="1"/>
  <c r="S23" i="9" s="1"/>
  <c r="I24" i="9"/>
  <c r="N24" i="9" s="1"/>
  <c r="S24" i="9" s="1"/>
  <c r="N29" i="9"/>
  <c r="S29" i="9" s="1"/>
  <c r="I32" i="9"/>
  <c r="N32" i="9" s="1"/>
  <c r="S32" i="9" s="1"/>
  <c r="I33" i="9"/>
  <c r="N33" i="9" s="1"/>
  <c r="S33" i="9" s="1"/>
  <c r="I34" i="9"/>
  <c r="N34" i="9" s="1"/>
  <c r="S34" i="9" s="1"/>
  <c r="I35" i="9"/>
  <c r="N35" i="9" s="1"/>
  <c r="S35" i="9" s="1"/>
  <c r="I36" i="9"/>
  <c r="N36" i="9" s="1"/>
  <c r="S36" i="9" s="1"/>
  <c r="I37" i="9"/>
  <c r="N37" i="9" s="1"/>
  <c r="S37" i="9" s="1"/>
  <c r="I38" i="9"/>
  <c r="N38" i="9" s="1"/>
  <c r="S38" i="9" s="1"/>
  <c r="I39" i="9"/>
  <c r="N39" i="9" s="1"/>
  <c r="S39" i="9" s="1"/>
  <c r="I40" i="9"/>
  <c r="N40" i="9" s="1"/>
  <c r="S40" i="9" s="1"/>
  <c r="I41" i="9"/>
  <c r="N41" i="9" s="1"/>
  <c r="S41" i="9" s="1"/>
  <c r="N46" i="9"/>
  <c r="S46" i="9" s="1"/>
  <c r="I48" i="9"/>
  <c r="I49" i="9"/>
  <c r="N49" i="9" s="1"/>
  <c r="S49" i="9" s="1"/>
  <c r="I50" i="9"/>
  <c r="N50" i="9" s="1"/>
  <c r="S50" i="9" s="1"/>
  <c r="I51" i="9"/>
  <c r="N51" i="9" s="1"/>
  <c r="S51" i="9" s="1"/>
  <c r="I52" i="9"/>
  <c r="N52" i="9" s="1"/>
  <c r="S52" i="9" s="1"/>
  <c r="I53" i="9"/>
  <c r="N53" i="9" s="1"/>
  <c r="S53" i="9" s="1"/>
  <c r="I54" i="9"/>
  <c r="N54" i="9" s="1"/>
  <c r="S54" i="9" s="1"/>
  <c r="I55" i="9"/>
  <c r="N55" i="9" s="1"/>
  <c r="S55" i="9" s="1"/>
  <c r="I56" i="9"/>
  <c r="N56" i="9" s="1"/>
  <c r="S56" i="9" s="1"/>
  <c r="I57" i="9"/>
  <c r="N57" i="9" s="1"/>
  <c r="S57" i="9" s="1"/>
  <c r="I58" i="9"/>
  <c r="N58" i="9" s="1"/>
  <c r="S58" i="9" s="1"/>
  <c r="I59" i="9"/>
  <c r="N59" i="9" s="1"/>
  <c r="S59" i="9" s="1"/>
  <c r="I60" i="9"/>
  <c r="N60" i="9" s="1"/>
  <c r="S60" i="9" s="1"/>
  <c r="I18" i="3"/>
  <c r="K12" i="7"/>
  <c r="K14" i="7"/>
  <c r="K16" i="7"/>
  <c r="K18" i="7"/>
  <c r="K20" i="7"/>
  <c r="G6" i="2"/>
  <c r="H5" i="19" s="1"/>
  <c r="G4" i="6"/>
  <c r="G3" i="2"/>
  <c r="H2" i="3" s="1"/>
  <c r="H14" i="11"/>
  <c r="M14" i="11" s="1"/>
  <c r="M12" i="11"/>
  <c r="H15" i="11"/>
  <c r="M15" i="11" s="1"/>
  <c r="H16" i="11"/>
  <c r="M16" i="11" s="1"/>
  <c r="H17" i="11"/>
  <c r="M17" i="11" s="1"/>
  <c r="H18" i="11"/>
  <c r="M18" i="11" s="1"/>
  <c r="G21" i="17"/>
  <c r="H30" i="18" s="1"/>
  <c r="F16" i="18"/>
  <c r="J43" i="18" s="1"/>
  <c r="H43" i="18"/>
  <c r="D10" i="18"/>
  <c r="D9" i="18"/>
  <c r="D8" i="18"/>
  <c r="K22" i="7"/>
  <c r="K24" i="7"/>
  <c r="K26" i="7"/>
  <c r="K28" i="7"/>
  <c r="C23" i="5"/>
  <c r="C22" i="5"/>
  <c r="C21" i="5"/>
  <c r="C20" i="5"/>
  <c r="C19" i="5"/>
  <c r="C18" i="5"/>
  <c r="C17" i="5"/>
  <c r="C16" i="5"/>
  <c r="C23" i="4"/>
  <c r="C22" i="4"/>
  <c r="C21" i="4"/>
  <c r="C20" i="4"/>
  <c r="R43" i="9"/>
  <c r="Q43" i="9"/>
  <c r="P43" i="9"/>
  <c r="O43" i="9"/>
  <c r="C43" i="9"/>
  <c r="R62" i="9"/>
  <c r="Q62" i="9"/>
  <c r="P62" i="9"/>
  <c r="O62" i="9"/>
  <c r="C62" i="9"/>
  <c r="R26" i="9"/>
  <c r="Q26" i="9"/>
  <c r="P26" i="9"/>
  <c r="O26" i="9"/>
  <c r="C26" i="9"/>
  <c r="B59" i="8"/>
  <c r="R68" i="8"/>
  <c r="Q68" i="8"/>
  <c r="P68" i="8"/>
  <c r="O68" i="8"/>
  <c r="C68" i="8"/>
  <c r="R56" i="8"/>
  <c r="Q56" i="8"/>
  <c r="P56" i="8"/>
  <c r="O56" i="8"/>
  <c r="I20" i="7"/>
  <c r="I22" i="7"/>
  <c r="I24" i="7"/>
  <c r="I26" i="7"/>
  <c r="I28" i="7"/>
  <c r="C20" i="11"/>
  <c r="C19" i="10"/>
  <c r="B22" i="10"/>
  <c r="C29" i="10"/>
  <c r="C20" i="8"/>
  <c r="O20" i="8"/>
  <c r="P20" i="8"/>
  <c r="Q20" i="8"/>
  <c r="R20" i="8"/>
  <c r="B23" i="8"/>
  <c r="C32" i="8"/>
  <c r="O32" i="8"/>
  <c r="P32" i="8"/>
  <c r="Q32" i="8"/>
  <c r="R32" i="8"/>
  <c r="B35" i="8"/>
  <c r="C44" i="8"/>
  <c r="O44" i="8"/>
  <c r="P44" i="8"/>
  <c r="Q44" i="8"/>
  <c r="R44" i="8"/>
  <c r="B47" i="8"/>
  <c r="C56" i="8"/>
  <c r="I12" i="7"/>
  <c r="L12" i="7"/>
  <c r="L13" i="7"/>
  <c r="I14" i="7"/>
  <c r="L14" i="7"/>
  <c r="L15" i="7"/>
  <c r="I16" i="7"/>
  <c r="L16" i="7"/>
  <c r="I17" i="7"/>
  <c r="L17" i="7"/>
  <c r="I18" i="7"/>
  <c r="L18" i="7"/>
  <c r="L20" i="7"/>
  <c r="L21" i="7"/>
  <c r="L22" i="7"/>
  <c r="L23" i="7"/>
  <c r="L24" i="7"/>
  <c r="L25" i="7"/>
  <c r="L26" i="7"/>
  <c r="L27" i="7"/>
  <c r="L28" i="7"/>
  <c r="L29" i="7"/>
  <c r="C16" i="6"/>
  <c r="D21" i="6"/>
  <c r="C27" i="6"/>
  <c r="C32" i="5"/>
  <c r="C16" i="4"/>
  <c r="C17" i="4"/>
  <c r="C18" i="4"/>
  <c r="C19" i="4"/>
  <c r="G4" i="5"/>
  <c r="H4" i="17"/>
  <c r="L4" i="10"/>
  <c r="N4" i="8"/>
  <c r="L4" i="7"/>
  <c r="H4" i="4"/>
  <c r="I4" i="3"/>
  <c r="H19" i="7" l="1"/>
  <c r="H33" i="7" s="1"/>
  <c r="E15" i="19" s="1"/>
  <c r="I27" i="7"/>
  <c r="I13" i="7"/>
  <c r="K13" i="7" s="1"/>
  <c r="I21" i="7"/>
  <c r="I29" i="7"/>
  <c r="G18" i="7"/>
  <c r="G33" i="7" s="1"/>
  <c r="I15" i="7"/>
  <c r="K15" i="7" s="1"/>
  <c r="I23" i="7"/>
  <c r="I25" i="7"/>
  <c r="K25" i="7" s="1"/>
  <c r="J25" i="7"/>
  <c r="H15" i="19"/>
  <c r="S3" i="8"/>
  <c r="G3" i="5"/>
  <c r="H3" i="17"/>
  <c r="L2" i="9"/>
  <c r="I5" i="3"/>
  <c r="S5" i="9"/>
  <c r="M3" i="9"/>
  <c r="R2" i="9"/>
  <c r="S3" i="9"/>
  <c r="N48" i="9"/>
  <c r="S48" i="9" s="1"/>
  <c r="S62" i="9" s="1"/>
  <c r="N49" i="8"/>
  <c r="N56" i="8" s="1"/>
  <c r="L5" i="7"/>
  <c r="M5" i="11"/>
  <c r="G5" i="5"/>
  <c r="H5" i="17"/>
  <c r="N18" i="8"/>
  <c r="S18" i="8" s="1"/>
  <c r="M5" i="10"/>
  <c r="L3" i="10"/>
  <c r="J21" i="7"/>
  <c r="J27" i="7"/>
  <c r="E31" i="5"/>
  <c r="J23" i="7"/>
  <c r="J29" i="7"/>
  <c r="S43" i="9"/>
  <c r="D22" i="19" s="1"/>
  <c r="S37" i="8"/>
  <c r="N14" i="9"/>
  <c r="N26" i="9" s="1"/>
  <c r="M19" i="10"/>
  <c r="M20" i="11"/>
  <c r="M29" i="10"/>
  <c r="D27" i="6" s="1"/>
  <c r="S14" i="8"/>
  <c r="G15" i="6"/>
  <c r="T5" i="8"/>
  <c r="L2" i="8"/>
  <c r="G2" i="4"/>
  <c r="G2" i="6"/>
  <c r="N3" i="8"/>
  <c r="N5" i="8"/>
  <c r="N43" i="9"/>
  <c r="G5" i="6"/>
  <c r="R2" i="8"/>
  <c r="E26" i="6"/>
  <c r="L3" i="7"/>
  <c r="H3" i="4"/>
  <c r="L3" i="11"/>
  <c r="N5" i="9"/>
  <c r="H5" i="4"/>
  <c r="K2" i="11"/>
  <c r="K2" i="10"/>
  <c r="G2" i="5"/>
  <c r="G2" i="17"/>
  <c r="J2" i="7"/>
  <c r="F33" i="7" l="1"/>
  <c r="E15" i="4"/>
  <c r="K29" i="7"/>
  <c r="K27" i="7"/>
  <c r="K21" i="7"/>
  <c r="D32" i="5"/>
  <c r="F32" i="5" s="1"/>
  <c r="D23" i="4"/>
  <c r="N62" i="9"/>
  <c r="N20" i="8"/>
  <c r="S49" i="8"/>
  <c r="S56" i="8" s="1"/>
  <c r="E27" i="6"/>
  <c r="F27" i="6" s="1"/>
  <c r="G27" i="6" s="1"/>
  <c r="S61" i="8"/>
  <c r="S68" i="8" s="1"/>
  <c r="D20" i="19" s="1"/>
  <c r="S25" i="8"/>
  <c r="S32" i="8" s="1"/>
  <c r="D17" i="19" s="1"/>
  <c r="D22" i="5"/>
  <c r="D22" i="4"/>
  <c r="D16" i="6"/>
  <c r="E16" i="6" s="1"/>
  <c r="F16" i="6" s="1"/>
  <c r="G16" i="6" s="1"/>
  <c r="K23" i="7"/>
  <c r="S44" i="8"/>
  <c r="D18" i="19" s="1"/>
  <c r="N44" i="8"/>
  <c r="N32" i="8"/>
  <c r="S14" i="9"/>
  <c r="S26" i="9" s="1"/>
  <c r="N68" i="8"/>
  <c r="G26" i="6"/>
  <c r="D19" i="4" l="1"/>
  <c r="E19" i="4" s="1"/>
  <c r="F19" i="4" s="1"/>
  <c r="G19" i="4" s="1"/>
  <c r="H19" i="4" s="1"/>
  <c r="D19" i="19"/>
  <c r="E19" i="19" s="1"/>
  <c r="F19" i="19" s="1"/>
  <c r="G19" i="19" s="1"/>
  <c r="H19" i="19" s="1"/>
  <c r="E22" i="4"/>
  <c r="F22" i="4" s="1"/>
  <c r="G22" i="4" s="1"/>
  <c r="H22" i="4" s="1"/>
  <c r="E23" i="4"/>
  <c r="F23" i="4" s="1"/>
  <c r="G23" i="4" s="1"/>
  <c r="H23" i="4" s="1"/>
  <c r="E23" i="19"/>
  <c r="F23" i="19" s="1"/>
  <c r="G23" i="19" s="1"/>
  <c r="H23" i="19" s="1"/>
  <c r="E20" i="19"/>
  <c r="E18" i="19"/>
  <c r="E22" i="19"/>
  <c r="E17" i="19"/>
  <c r="F17" i="19" s="1"/>
  <c r="G17" i="19" s="1"/>
  <c r="H17" i="19" s="1"/>
  <c r="E21" i="19"/>
  <c r="K33" i="7"/>
  <c r="E15" i="5" s="1"/>
  <c r="E22" i="5" s="1"/>
  <c r="D34" i="5"/>
  <c r="E32" i="5"/>
  <c r="D23" i="5"/>
  <c r="F34" i="5"/>
  <c r="D19" i="5"/>
  <c r="D29" i="6"/>
  <c r="E29" i="6"/>
  <c r="E19" i="6"/>
  <c r="D17" i="5"/>
  <c r="D17" i="4"/>
  <c r="E17" i="4" s="1"/>
  <c r="F17" i="4" s="1"/>
  <c r="G17" i="4" s="1"/>
  <c r="H17" i="4" s="1"/>
  <c r="D20" i="4"/>
  <c r="E20" i="4" s="1"/>
  <c r="D20" i="5"/>
  <c r="D18" i="5"/>
  <c r="D18" i="4"/>
  <c r="E18" i="4" s="1"/>
  <c r="F18" i="4" s="1"/>
  <c r="G18" i="4" s="1"/>
  <c r="H18" i="4" s="1"/>
  <c r="D21" i="4"/>
  <c r="E21" i="4" s="1"/>
  <c r="F21" i="4" s="1"/>
  <c r="G21" i="4" s="1"/>
  <c r="H21" i="4" s="1"/>
  <c r="D21" i="5"/>
  <c r="D19" i="6"/>
  <c r="F29" i="6"/>
  <c r="F19" i="6"/>
  <c r="F22" i="19" l="1"/>
  <c r="G22" i="19" s="1"/>
  <c r="H22" i="19" s="1"/>
  <c r="F21" i="19"/>
  <c r="G21" i="19" s="1"/>
  <c r="H21" i="19" s="1"/>
  <c r="F18" i="19"/>
  <c r="G18" i="19" s="1"/>
  <c r="H18" i="19" s="1"/>
  <c r="F20" i="19"/>
  <c r="G20" i="19" s="1"/>
  <c r="H20" i="19" s="1"/>
  <c r="E23" i="5"/>
  <c r="F23" i="5" s="1"/>
  <c r="G23" i="5" s="1"/>
  <c r="E20" i="5"/>
  <c r="F20" i="5" s="1"/>
  <c r="G20" i="5" s="1"/>
  <c r="E19" i="5"/>
  <c r="F19" i="5" s="1"/>
  <c r="G19" i="5" s="1"/>
  <c r="E21" i="5"/>
  <c r="F21" i="5" s="1"/>
  <c r="G21" i="5" s="1"/>
  <c r="E17" i="5"/>
  <c r="F17" i="5" s="1"/>
  <c r="G17" i="5" s="1"/>
  <c r="E18" i="5"/>
  <c r="F18" i="5" s="1"/>
  <c r="G18" i="5" s="1"/>
  <c r="G32" i="5"/>
  <c r="G34" i="5" s="1"/>
  <c r="F22" i="5"/>
  <c r="G22" i="5" s="1"/>
  <c r="F20" i="4"/>
  <c r="G20" i="4" s="1"/>
  <c r="H20" i="4" s="1"/>
  <c r="G19" i="6"/>
  <c r="G29" i="6"/>
  <c r="G34" i="6" l="1"/>
  <c r="G12" i="17" s="1"/>
  <c r="F12" i="17" s="1"/>
  <c r="S13" i="8"/>
  <c r="S20" i="8" s="1"/>
  <c r="D16" i="19" s="1"/>
  <c r="D26" i="19" l="1"/>
  <c r="E16" i="19"/>
  <c r="D16" i="5"/>
  <c r="D16" i="4"/>
  <c r="F16" i="19" l="1"/>
  <c r="E26" i="19"/>
  <c r="E16" i="5"/>
  <c r="D26" i="5"/>
  <c r="D26" i="4"/>
  <c r="E16" i="4"/>
  <c r="G16" i="19" l="1"/>
  <c r="F26" i="19"/>
  <c r="E26" i="5"/>
  <c r="F16" i="5"/>
  <c r="F26" i="5" s="1"/>
  <c r="E26" i="4"/>
  <c r="F16" i="4"/>
  <c r="F26" i="4" s="1"/>
  <c r="G26" i="19" l="1"/>
  <c r="H16" i="19"/>
  <c r="H26" i="19" s="1"/>
  <c r="H31" i="19" s="1"/>
  <c r="G10" i="17" s="1"/>
  <c r="G16" i="4"/>
  <c r="H16" i="4" s="1"/>
  <c r="H26" i="4" s="1"/>
  <c r="H31" i="4" s="1"/>
  <c r="G9" i="17" s="1"/>
  <c r="G16" i="5"/>
  <c r="G26" i="5" s="1"/>
  <c r="G37" i="5" s="1"/>
  <c r="H11" i="17" s="1"/>
  <c r="F11" i="17" s="1"/>
  <c r="G26" i="4" l="1"/>
  <c r="H15" i="17"/>
  <c r="H17" i="17" s="1"/>
  <c r="G15" i="17"/>
  <c r="F9" i="17"/>
  <c r="F15" i="17" s="1"/>
  <c r="G17" i="17" l="1"/>
  <c r="H24" i="18"/>
  <c r="H27" i="18" l="1"/>
  <c r="F17" i="17"/>
  <c r="G24" i="17"/>
  <c r="H33" i="18" s="1"/>
  <c r="E34" i="5"/>
</calcChain>
</file>

<file path=xl/sharedStrings.xml><?xml version="1.0" encoding="utf-8"?>
<sst xmlns="http://schemas.openxmlformats.org/spreadsheetml/2006/main" count="494" uniqueCount="351">
  <si>
    <t>Provider Name:</t>
  </si>
  <si>
    <t>Provider Number:</t>
  </si>
  <si>
    <t>Parish/County &amp; State</t>
  </si>
  <si>
    <t xml:space="preserve">   check</t>
  </si>
  <si>
    <t>Category</t>
  </si>
  <si>
    <t>Enter Amount of Federal Funded Cost</t>
  </si>
  <si>
    <t>Code 1.a. - Non Medicaid Outreach</t>
  </si>
  <si>
    <t>Code 1.b. - Medicaid Outreach</t>
  </si>
  <si>
    <t>Code 2.a. - Facilitating Application for Non-Medicaid Programs</t>
  </si>
  <si>
    <t>Code 2.b. - Facilitating Medicaid Eligibility Determination</t>
  </si>
  <si>
    <t>Code 5.a. - Transportation for Non-Medicaid Services</t>
  </si>
  <si>
    <t>Code 6.a. - Non-Medicaid Translation</t>
  </si>
  <si>
    <t>Code 5.b. - Transportation-Related Activities of Medicaid Covered Services</t>
  </si>
  <si>
    <t>Code 6.b. - Translation related to Medicaid Services</t>
  </si>
  <si>
    <t>Code 7.a. - Planning, Development, and Interagency of Non - Medical Services</t>
  </si>
  <si>
    <t>Code 7.b. - Planning, Development, and Interagency of Medical Services</t>
  </si>
  <si>
    <t>Code 8.b. - Medical / Medicaid Training</t>
  </si>
  <si>
    <t>Code 9.a. - Referral, Coordination, and Monitoring of Non - Medicaid Services</t>
  </si>
  <si>
    <t>Code 9.b. - Referral, Coordination, and Monitoring of Medicaid Services</t>
  </si>
  <si>
    <t>Code 10 - General Administration</t>
  </si>
  <si>
    <t>Code 3 - School Related and Educational Activities</t>
  </si>
  <si>
    <t>Code 8.a. - Non-Medical / Non-Medicaid Related Training</t>
  </si>
  <si>
    <t>Complete Shaded Areas Only</t>
  </si>
  <si>
    <t xml:space="preserve">              TO</t>
  </si>
  <si>
    <t>A</t>
  </si>
  <si>
    <t>E</t>
  </si>
  <si>
    <t>Phone:</t>
  </si>
  <si>
    <t>the</t>
  </si>
  <si>
    <t>G</t>
  </si>
  <si>
    <t>N</t>
  </si>
  <si>
    <t>S</t>
  </si>
  <si>
    <t>T</t>
  </si>
  <si>
    <t>SFY</t>
  </si>
  <si>
    <t>City, State, Zip</t>
  </si>
  <si>
    <t>Last Name</t>
  </si>
  <si>
    <t>First Name</t>
  </si>
  <si>
    <t>Business Manager/Finance Director:</t>
  </si>
  <si>
    <t>Prepared by:</t>
  </si>
  <si>
    <t>Job Title</t>
  </si>
  <si>
    <t>Exhibit 2</t>
  </si>
  <si>
    <t>Total Gross Salary</t>
  </si>
  <si>
    <t xml:space="preserve"> </t>
  </si>
  <si>
    <t>IF yes, remove 100%</t>
  </si>
  <si>
    <t>Funding and Percentages (Adjustments)</t>
  </si>
  <si>
    <t>Employee Benefits</t>
  </si>
  <si>
    <t>Administrative</t>
  </si>
  <si>
    <t>Medicaid</t>
  </si>
  <si>
    <t>Activity %</t>
  </si>
  <si>
    <t xml:space="preserve">from </t>
  </si>
  <si>
    <t>Time Study</t>
  </si>
  <si>
    <t xml:space="preserve">of </t>
  </si>
  <si>
    <t>Medical %</t>
  </si>
  <si>
    <t>Enter Amount of Federal Funded Salary</t>
  </si>
  <si>
    <t xml:space="preserve">IF yes, automatically remove 100% </t>
  </si>
  <si>
    <t>Name of Cognizant Agency</t>
  </si>
  <si>
    <t>Provider Number</t>
  </si>
  <si>
    <t>Provider Name</t>
  </si>
  <si>
    <t>From:</t>
  </si>
  <si>
    <t>To:</t>
  </si>
  <si>
    <t>a. Type of Report:</t>
  </si>
  <si>
    <t xml:space="preserve">    DATE</t>
  </si>
  <si>
    <t>TITLE</t>
  </si>
  <si>
    <t xml:space="preserve">     PHONE NUMBER</t>
  </si>
  <si>
    <t>Col. D + E</t>
  </si>
  <si>
    <t>Other amounts to be removed</t>
  </si>
  <si>
    <t>Employer- FICA (if not covered under employee benefits)</t>
  </si>
  <si>
    <t>Other Reductions</t>
  </si>
  <si>
    <t>Discounted</t>
  </si>
  <si>
    <t>Rate</t>
  </si>
  <si>
    <t xml:space="preserve">                             Employee Information</t>
  </si>
  <si>
    <t>Other Admin Claiming Cost</t>
  </si>
  <si>
    <t>Data Entry - Time Study Data</t>
  </si>
  <si>
    <t xml:space="preserve">After Reallocation </t>
  </si>
  <si>
    <t>Subtotal</t>
  </si>
  <si>
    <t xml:space="preserve">Medicaid  Medical Services    </t>
  </si>
  <si>
    <t xml:space="preserve">Administrative % </t>
  </si>
  <si>
    <t>Medicare Tax -Employer - (if not listed under employee benefits)</t>
  </si>
  <si>
    <t>Payroll and Benefits</t>
  </si>
  <si>
    <t>Trial Balance</t>
  </si>
  <si>
    <t>Trial Balance Amount</t>
  </si>
  <si>
    <t>Trial Balance Adjusted for Required Amounts to be removed</t>
  </si>
  <si>
    <t>Account Description</t>
  </si>
  <si>
    <t>Reductions to Trial Balance</t>
  </si>
  <si>
    <t>Reductions to Trial balance</t>
  </si>
  <si>
    <t>Exhibit 6A</t>
  </si>
  <si>
    <t>Administrative Claiming Allocation Statistics</t>
  </si>
  <si>
    <t xml:space="preserve">Total Allocation Percentage </t>
  </si>
  <si>
    <t>Direct Medical Equipment</t>
  </si>
  <si>
    <t>Direct Medical Supplies, Materials &amp; Other Cost</t>
  </si>
  <si>
    <t>From</t>
  </si>
  <si>
    <t>All Discipline Direct Medical Service Providers</t>
  </si>
  <si>
    <t>Exhibit 3</t>
  </si>
  <si>
    <t>Exhibit 4A</t>
  </si>
  <si>
    <t>Exhibit 4B</t>
  </si>
  <si>
    <t>Exhibit 4C</t>
  </si>
  <si>
    <t>Exhibit 5</t>
  </si>
  <si>
    <t>Exhibit  6B</t>
  </si>
  <si>
    <t>Exhibit  8</t>
  </si>
  <si>
    <t>Exhibit 8</t>
  </si>
  <si>
    <t>Reductions  to Gross Salary</t>
  </si>
  <si>
    <t>Exhibit 6B</t>
  </si>
  <si>
    <t>Reductions to  Gross Salary</t>
  </si>
  <si>
    <t>Trial Balance Information</t>
  </si>
  <si>
    <t>Time Study Results &amp; Reallocation of General Administrative Time</t>
  </si>
  <si>
    <t>Col. F * %</t>
  </si>
  <si>
    <t xml:space="preserve">Allocation % - From Exhibits 5, 2, &amp; 3 </t>
  </si>
  <si>
    <t xml:space="preserve">II.   Other Administrative Claiming Cost </t>
  </si>
  <si>
    <t xml:space="preserve">I.   Direct Medical Supplies, Materials &amp; Other Cost </t>
  </si>
  <si>
    <t xml:space="preserve">II.   Direct Medical Equipment </t>
  </si>
  <si>
    <t xml:space="preserve">*Sample Codes </t>
  </si>
  <si>
    <t>Accrual Trial Balance</t>
  </si>
  <si>
    <t xml:space="preserve">Accrual Trial Balance </t>
  </si>
  <si>
    <t>The allocation statistics presented here are for illustrative purposes only.  CMS must approve any allocation statistic.</t>
  </si>
  <si>
    <t>Approved in State MAC Plan</t>
  </si>
  <si>
    <t>Governmental Provider Name and Address:</t>
  </si>
  <si>
    <t xml:space="preserve">* The indirect cost rate must match the period to which it has been assigned by the cognizant agency. </t>
  </si>
  <si>
    <t xml:space="preserve">Cost Allocation Statistics </t>
  </si>
  <si>
    <t>* These are sample codes. Each provider's codes is subject to approval by CMS.</t>
  </si>
  <si>
    <t>To Exhibit 4B</t>
  </si>
  <si>
    <t>Period of Time for which Rate was Approved</t>
  </si>
  <si>
    <t>Partial Period Report</t>
  </si>
  <si>
    <t>From Exhibit  6B &amp; 6D</t>
  </si>
  <si>
    <t>Allocation % - From Exhibits 5 &amp; 2</t>
  </si>
  <si>
    <t>Exhibit 6B &amp; 6D</t>
  </si>
  <si>
    <t>Exhibit 7</t>
  </si>
  <si>
    <t>Allocation % - From Exhibits 2 &amp; 3</t>
  </si>
  <si>
    <t>Exhibit 6C</t>
  </si>
  <si>
    <t>Exhibit 6D</t>
  </si>
  <si>
    <t>Exhibit  7</t>
  </si>
  <si>
    <t>Exhibit 9</t>
  </si>
  <si>
    <t xml:space="preserve">Enter if activity is Non-Medicaid </t>
  </si>
  <si>
    <t>Type</t>
  </si>
  <si>
    <t>Activity</t>
  </si>
  <si>
    <t>Administrative  %</t>
  </si>
  <si>
    <t>Total Salary / Benefits / Other</t>
  </si>
  <si>
    <t>Enter **</t>
  </si>
  <si>
    <t>Enter code (1-4) for type of activity **</t>
  </si>
  <si>
    <t xml:space="preserve">From </t>
  </si>
  <si>
    <t>Direct</t>
  </si>
  <si>
    <t xml:space="preserve">Enter if activity is for Direct Medical </t>
  </si>
  <si>
    <t xml:space="preserve">Enter if Medicaid activity is for Direct Administrative </t>
  </si>
  <si>
    <t>Direct Cost by Discipline</t>
  </si>
  <si>
    <t>Direct Cost by Discipline - Continuation</t>
  </si>
  <si>
    <t>Other Non-Personnel Direct Medical Cost</t>
  </si>
  <si>
    <t>Other Cost for Medicaid Administrative Claiming Plan Activities</t>
  </si>
  <si>
    <t>Add: State/Local Match required for Federal Funds</t>
  </si>
  <si>
    <t>Add: State/Local  Match required for Federal Funds</t>
  </si>
  <si>
    <t>Date Indirect Rate was Approved</t>
  </si>
  <si>
    <t>Summary of Other Non-Personnel Medical Cost</t>
  </si>
  <si>
    <t>Vendor / Contractor Payments</t>
  </si>
  <si>
    <t>Reporting Period (Medicaid State Plan Rate Year):</t>
  </si>
  <si>
    <t>Full Year Cost Report</t>
  </si>
  <si>
    <t xml:space="preserve">[ X ]  </t>
  </si>
  <si>
    <t>Medical Services</t>
  </si>
  <si>
    <t>Reporting Period End:</t>
  </si>
  <si>
    <t>Period:  FROM</t>
  </si>
  <si>
    <t>Period of Time Study</t>
  </si>
  <si>
    <t>Type of Time Study</t>
  </si>
  <si>
    <t>Random Moment</t>
  </si>
  <si>
    <t>Approved Time Study Information:</t>
  </si>
  <si>
    <t>Contact Information:</t>
  </si>
  <si>
    <t>Approved Indirect Cost Rate Information:</t>
  </si>
  <si>
    <t>Cognizant Agency Indirect Cost Rate *</t>
  </si>
  <si>
    <t>Submission Date</t>
  </si>
  <si>
    <t>Provider Data</t>
  </si>
  <si>
    <t>To Exhibits 4A,4C</t>
  </si>
  <si>
    <t>Only complete the cells below for those statistics applicable to the type of cost being claimed.</t>
  </si>
  <si>
    <t>Enter Data for Applicable Reporting Period</t>
  </si>
  <si>
    <t>To Exhibit 9</t>
  </si>
  <si>
    <t>E-mail:</t>
  </si>
  <si>
    <t>Col. C * Col. D %</t>
  </si>
  <si>
    <t xml:space="preserve"> Medicaid Share</t>
  </si>
  <si>
    <t xml:space="preserve">Apply Medicaid % from Exhibit 3                       </t>
  </si>
  <si>
    <t>As defined and approved in each State Plan or Waiver</t>
  </si>
  <si>
    <t>Col. C * Col. D%</t>
  </si>
  <si>
    <t>Medicaid Total</t>
  </si>
  <si>
    <t>As defined and approved in each MAC Plan</t>
  </si>
  <si>
    <t>Total - All Disciplines</t>
  </si>
  <si>
    <t>Allocation % - From Exhibits 3 &amp; 2</t>
  </si>
  <si>
    <t xml:space="preserve">I.    Medicaid Providers / Disciplines </t>
  </si>
  <si>
    <t>I.    Medicaid Providers / Disciplines</t>
  </si>
  <si>
    <t>Col. C + D</t>
  </si>
  <si>
    <t>Col. E * %</t>
  </si>
  <si>
    <t>Col. G * Col. H</t>
  </si>
  <si>
    <t xml:space="preserve">Position Number / Employee ID </t>
  </si>
  <si>
    <t>Vendor/ Employee</t>
  </si>
  <si>
    <t>Position Number /  Employee ID</t>
  </si>
  <si>
    <t>Vendor / Employee</t>
  </si>
  <si>
    <t xml:space="preserve"> Adjusted       Salary &amp; Benefits &amp; Vendor Payments</t>
  </si>
  <si>
    <t>Trial Balance Account Number</t>
  </si>
  <si>
    <t>Col. D * Col. E %</t>
  </si>
  <si>
    <t>Col. D * Col. E%</t>
  </si>
  <si>
    <t xml:space="preserve">If yes, automatically remove 100% </t>
  </si>
  <si>
    <t>Is position partially funded by Federal Funds?                               Yes or No</t>
  </si>
  <si>
    <t>Is position fully funded by other Federal funds?          Yes or No</t>
  </si>
  <si>
    <t>Is cost fully funded by other Federal funds?                    Yes or No</t>
  </si>
  <si>
    <t>Is cost partially funded by Federal Funds?                                        Yes or No</t>
  </si>
  <si>
    <t xml:space="preserve">                 TOTAL COMPUTABLE COST BY DISCIPLINE &amp; OTHER FOR ADMINISTRATIVE ACTIVITIES </t>
  </si>
  <si>
    <t>To Exhibit 4A</t>
  </si>
  <si>
    <t>To Exh.4A, 4B</t>
  </si>
  <si>
    <t>To Exh 4A, 4B</t>
  </si>
  <si>
    <t>To Exh 4C</t>
  </si>
  <si>
    <t>To Exh 4B</t>
  </si>
  <si>
    <t xml:space="preserve">All providers must use the indirect cost rate assigned by the cognizant agency.  For all non institutional providers except school based providers the cognizant agency is generally the Department of Health and Human Services.  The Department of Education assigns indirect rates for school based providers. </t>
  </si>
  <si>
    <t>DO NOT ENTER ANY NUMBERS ON SPREADSHEET.  SPREADSHEET AUTOMATICALLY POPULATES WHEN EXHIBITS 2, 3, 5, 6B &amp; 6D ARE COMPLETED.</t>
  </si>
  <si>
    <t>* Support personnel, such as billing staff, may / may not be reported as a direct cost, depending on their treatment by the cognizant agency that assigns the indirect cost rate.</t>
  </si>
  <si>
    <t>DO NOT ENTER ANY NUMBERS ON SPREADSHEET.  SPREADSHEET AUTOMATICALLY POPULATES WHEN EXHIBITS 2, 3, 5, 6B, 6D &amp; 8 ARE COMPLETED.</t>
  </si>
  <si>
    <t>DO NOT ENTER ANY NUMBERS ON SPREADSHEET.  SPREADSHEET AUTOMATICALLY POPULATES WHEN EXHIBITS 2, 3 &amp; 7 ARE COMPLETED.</t>
  </si>
  <si>
    <t xml:space="preserve">                                                                   TOTAL COMPUTABLE OTHER NON-PERSONNEL MEDICAL COST </t>
  </si>
  <si>
    <t>Gen. Admin.</t>
  </si>
  <si>
    <t xml:space="preserve">Enter if activity is General Administration for reallocation </t>
  </si>
  <si>
    <t>Other Admin Claiming Cost - State MAC Plan</t>
  </si>
  <si>
    <t>Direct                        Other Cost</t>
  </si>
  <si>
    <t>CMS SCHOOL BASED SERVICES COST REPORT</t>
  </si>
  <si>
    <t>Nursing Services - RN Services</t>
  </si>
  <si>
    <t>Nursing Services - LPN Services</t>
  </si>
  <si>
    <t>Nursing Services - Delegated Services</t>
  </si>
  <si>
    <t>Code 11 - Non-Paid, Non Work</t>
  </si>
  <si>
    <t xml:space="preserve">Total Medicaid Students  </t>
  </si>
  <si>
    <t>Total Students District - Applicable Period</t>
  </si>
  <si>
    <t>Total Medicaid Students to all students</t>
  </si>
  <si>
    <t>CMS School Based Services Cost Report</t>
  </si>
  <si>
    <t xml:space="preserve">IEP Student Utilization Ratios </t>
  </si>
  <si>
    <t>Calculation of FFP Percentage</t>
  </si>
  <si>
    <t>Federal Fiscal Year (FFY) and State Fiscal Year ((SFY) covering Cost Report period</t>
  </si>
  <si>
    <t>FFY</t>
  </si>
  <si>
    <t>FFY/SFY  Period  MM/DD/YYYY</t>
  </si>
  <si>
    <t>Months in each period</t>
  </si>
  <si>
    <t>Applicable percentage of FFY</t>
  </si>
  <si>
    <t>Medicaid - FFP Medical %</t>
  </si>
  <si>
    <t>Medicaid - FFP Administrative  %</t>
  </si>
  <si>
    <t>FFP Amount Under / (Due From ) Provider</t>
  </si>
  <si>
    <t>Reconciliation and Settlement</t>
  </si>
  <si>
    <t>Exhibit #</t>
  </si>
  <si>
    <t>Amounts</t>
  </si>
  <si>
    <t xml:space="preserve">Medicaid Admin Claiming </t>
  </si>
  <si>
    <t xml:space="preserve">Total Medical Claims Paid </t>
  </si>
  <si>
    <t>Total Admin. Claims Paid</t>
  </si>
  <si>
    <t>Total Medical &amp; Admin. Claims Paid</t>
  </si>
  <si>
    <t>To Exhibits 4A, 4B &amp; 4C</t>
  </si>
  <si>
    <r>
      <t xml:space="preserve">Total Certified Public Expenditures (CPE)      </t>
    </r>
    <r>
      <rPr>
        <sz val="9"/>
        <rFont val="Arial"/>
        <family val="2"/>
      </rPr>
      <t xml:space="preserve">                (to Exh 1 &amp; 1A)</t>
    </r>
  </si>
  <si>
    <t>Speech Therapy</t>
  </si>
  <si>
    <t>Occupational Therapy</t>
  </si>
  <si>
    <t>Audiology</t>
  </si>
  <si>
    <t>Physical Therapy</t>
  </si>
  <si>
    <t>Medicaid IEP and IFSP Students to Total IEP and IFSP Students</t>
  </si>
  <si>
    <t>Psychological/Counseling Services</t>
  </si>
  <si>
    <t>b.  Cost by Component:</t>
  </si>
  <si>
    <t xml:space="preserve"> [     ]</t>
  </si>
  <si>
    <t>Federal Share of Medical Cost (Medical Services+Medical Cost) x FFP)</t>
  </si>
  <si>
    <t>RECONCILIATION &amp; SETTLEMENT</t>
  </si>
  <si>
    <t>Send Via US Mail To:</t>
  </si>
  <si>
    <t>2022 Mail Service Center</t>
  </si>
  <si>
    <t>Raleigh, NC 27699-2022</t>
  </si>
  <si>
    <t xml:space="preserve">When providers file a cost report indicating that an overpayment has </t>
  </si>
  <si>
    <t>This refund should be mailed under separate cover to:</t>
  </si>
  <si>
    <r>
      <t xml:space="preserve">occurred, </t>
    </r>
    <r>
      <rPr>
        <b/>
        <sz val="10"/>
        <rFont val="Arial"/>
        <family val="2"/>
      </rPr>
      <t>FULL REFUND</t>
    </r>
    <r>
      <rPr>
        <sz val="10"/>
        <rFont val="Arial"/>
        <family val="2"/>
      </rPr>
      <t xml:space="preserve"> is to be remitted with the report to DHHS Accounts Receivable.</t>
    </r>
  </si>
  <si>
    <t>DHHS – Controller's Office</t>
  </si>
  <si>
    <t>Make checks payable to:</t>
  </si>
  <si>
    <t>Amended Cost Report</t>
  </si>
  <si>
    <t>CMS Publication 15-1, Section 2409.1(A)(2)</t>
  </si>
  <si>
    <t xml:space="preserve">Total Medicaid IEP and IFSP Students receiving health/treatment services (carve out managed care with SBS coverage) </t>
  </si>
  <si>
    <t>Total IEP and IFSP Students receiving health/treatment services</t>
  </si>
  <si>
    <t>SECTION I - COST REPORT ATTESTATION</t>
  </si>
  <si>
    <t>Total Gross Computable Expenditures</t>
  </si>
  <si>
    <t>Line</t>
  </si>
  <si>
    <t>Total Computable Expenditures</t>
  </si>
  <si>
    <t>Total Claims Paid</t>
  </si>
  <si>
    <t>Total Net Computable Settlement</t>
  </si>
  <si>
    <t>EXHIBIT 1</t>
  </si>
  <si>
    <t>PART I CERTIFICATION</t>
  </si>
  <si>
    <t>CERTIFICATION BY OFFICER OF THE PROVIDER</t>
  </si>
  <si>
    <t>I HEREBY CERTIFY that:</t>
  </si>
  <si>
    <t xml:space="preserve">I have examined this statement, the accompanying Supporting Schedules, the allocation of expenses and </t>
  </si>
  <si>
    <t>services, and the attached Worksheets for the period from</t>
  </si>
  <si>
    <t>to</t>
  </si>
  <si>
    <t>and that to the best of my knowledge and belief they are true and correct statements prepared from the books and</t>
  </si>
  <si>
    <t>records of the provider in accordance with applicable instructions.</t>
  </si>
  <si>
    <t>The expenditures included in this statement are based on the actual total cost of recorded expenditures including</t>
  </si>
  <si>
    <t>the federal and non-federal share.</t>
  </si>
  <si>
    <t>The required amount of state and/or local funds were available and used to pay for total computable allowable</t>
  </si>
  <si>
    <t>expenditures included in this statement, and as such state and/or local funds were in accordance with all applicable</t>
  </si>
  <si>
    <t>federal requirements for the non-federal share match of expenditures (including that the funds were not Federal funds</t>
  </si>
  <si>
    <t>in origin, or are Federal funds authorized by Federal law to be used to match other Federal funds, and that the claimed</t>
  </si>
  <si>
    <t>expenditures were not used to meet matching requirements under other Federally funded programs).</t>
  </si>
  <si>
    <t>Federal matching funds are being claimed on this report in accordance with the Cost Report instructions provided by</t>
  </si>
  <si>
    <t>I am the officer authorized by the referenced government agency to submit this form and I have made a good faith effort</t>
  </si>
  <si>
    <t>to assure that all information reported is true and accurate.</t>
  </si>
  <si>
    <t>I understand that this information will be used as a basis for claims for federal funds, and possibly state funds, and that</t>
  </si>
  <si>
    <t xml:space="preserve">falsification and concealment of a material fact may be prosecuted under federal or state civil or criminal law.  </t>
  </si>
  <si>
    <t>SIGNATURE (Officer of the Governmental Agency)</t>
  </si>
  <si>
    <t>PRINTED NAME (Officer of the Governmental Agency)</t>
  </si>
  <si>
    <t>NPI</t>
  </si>
  <si>
    <t>Medicaid Provider Number</t>
  </si>
  <si>
    <t xml:space="preserve">Summary of Cost by Discipline for Medicaid Administrative Claiming </t>
  </si>
  <si>
    <t>(Rev  1/2014)</t>
  </si>
  <si>
    <t>NC Department of Public Instruction</t>
  </si>
  <si>
    <t>Month/Day/Year</t>
  </si>
  <si>
    <t>N/A</t>
  </si>
  <si>
    <t>have not been modified in any manner.</t>
  </si>
  <si>
    <t>North Carolina Division of Health Benefits</t>
  </si>
  <si>
    <t>The Cost Reporting Schedules, their formulas and calculations, which are furnished by the NC Division of Health Benefits,</t>
  </si>
  <si>
    <t xml:space="preserve">the NC Division of Health Benefits effective for the above reporting period.  </t>
  </si>
  <si>
    <t xml:space="preserve">Apply Medicaid Administrative Time Study   
Allocation % from       Exhibit 5                       </t>
  </si>
  <si>
    <t>Apply Indirect Cost Rate Allocation % from         Exhibit 2</t>
  </si>
  <si>
    <t xml:space="preserve"> Total Salary / Benefits / Other                 </t>
  </si>
  <si>
    <t>Apply MAC Plan    Allocation % from                         Exhibit 3</t>
  </si>
  <si>
    <t xml:space="preserve">Apply Indirect Cost Rate         Allocation % from         Exhibit 2              </t>
  </si>
  <si>
    <t>Apply Indirect Cost Rate Allocation % from              Exhibit 2</t>
  </si>
  <si>
    <t>Apply                     Indirect Cost Rate Allocation % from      Exhibit 2</t>
  </si>
  <si>
    <t>Apply                    Indirect Cost Rate Allocation % from      Exhibit 2</t>
  </si>
  <si>
    <t>Division of Health Benefits</t>
  </si>
  <si>
    <t>Federal Employer ID Number</t>
  </si>
  <si>
    <t>Any County, NC</t>
  </si>
  <si>
    <t>Mary Smith</t>
  </si>
  <si>
    <t>John Doe</t>
  </si>
  <si>
    <t>(XXX) XXX-XXXX</t>
  </si>
  <si>
    <t>jdoe@net.com</t>
  </si>
  <si>
    <t>Mailing Address</t>
  </si>
  <si>
    <t>Other Applicable Address Information</t>
  </si>
  <si>
    <t>Anytown, US 33333</t>
  </si>
  <si>
    <t>Street Address (if different from Mailing)</t>
  </si>
  <si>
    <t>56-1234567</t>
  </si>
  <si>
    <t xml:space="preserve"> [ X  ]</t>
  </si>
  <si>
    <t>Any Government Provider</t>
  </si>
  <si>
    <t>Additional Street Address Information</t>
  </si>
  <si>
    <t>Additional Mailing Address Information</t>
  </si>
  <si>
    <t xml:space="preserve">Apply 
IEP / IFSP Direct Medical Time Study   
Allocation % from                 Exhibit 5                       </t>
  </si>
  <si>
    <t xml:space="preserve">Apply IEP / IFSP Medicaid % from Exhibit 3                       </t>
  </si>
  <si>
    <t>IEP / IFSP Medicaid</t>
  </si>
  <si>
    <t xml:space="preserve">Apply 
504 Plan / BIP / IHP Direct Medical Time Study   
Allocation % from                 Exhibit 5                       </t>
  </si>
  <si>
    <t>Summary of Cost by Discipline for 504 / BIP / IHP Medical Services</t>
  </si>
  <si>
    <t xml:space="preserve">Apply 504 Plan / BIP / IHP  Medicaid % from Exhibit 3                       </t>
  </si>
  <si>
    <t>504 Plan / BIP / IHP Medicaid</t>
  </si>
  <si>
    <t>Code 4.b. - Direct Medical Services - Covered as IDEA/IEP Service</t>
  </si>
  <si>
    <t>Code 4.c. - Direct Medical Services - Covered as 504/BIP/IHP Service</t>
  </si>
  <si>
    <t>Code 4.a. - Direct Medical Services - Not Covered</t>
  </si>
  <si>
    <t>IEP / IFSP</t>
  </si>
  <si>
    <t>504/BIP/IHP</t>
  </si>
  <si>
    <t>Exhibit 4A-Non-IEP</t>
  </si>
  <si>
    <t>Exhibit 4A-IEP</t>
  </si>
  <si>
    <t>Summary of Cost by Discipline for IEP / IFSP Medical Services</t>
  </si>
  <si>
    <t>(Note 1)</t>
  </si>
  <si>
    <t>Accounts Receivable - NC Medicaid</t>
  </si>
  <si>
    <t>(From Exhibit 9, Line 5)</t>
  </si>
  <si>
    <t>FMAP / FFP Applied (From Exhibit 9, Line 6)</t>
  </si>
  <si>
    <t>FMAP / FFP Applied (From Exhibit 9, Line 10)</t>
  </si>
  <si>
    <t>(From Exhibit 9, Line 9)</t>
  </si>
  <si>
    <t xml:space="preserve">7/1/2019 - 6/30/2020    </t>
  </si>
  <si>
    <t>7/01/2019-06/30/2020</t>
  </si>
  <si>
    <r>
      <rPr>
        <b/>
        <sz val="10"/>
        <rFont val="Arial"/>
        <family val="2"/>
      </rPr>
      <t>Note 1</t>
    </r>
    <r>
      <rPr>
        <sz val="10"/>
        <rFont val="Arial"/>
      </rPr>
      <t>:  State Plan Amendment 18-0005 was approved on 1/25/2019 with an effective date of 10/1/2018 allowing the expanded populations.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</si>
</sst>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00"/>
    <numFmt numFmtId="165" formatCode="0.0%"/>
    <numFmt numFmtId="166" formatCode="0.000%"/>
    <numFmt numFmtId="167" formatCode="&quot;$&quot;#,##0"/>
    <numFmt numFmtId="168" formatCode="_(* #,##0.000000_);_(* \(#,##0.000000\);_(* &quot;-&quot;??????_);_(@_)"/>
    <numFmt numFmtId="169" formatCode="[$-409]mmmm\ d\,\ yyyy;@"/>
    <numFmt numFmtId="170" formatCode="0.0000%"/>
    <numFmt numFmtId="171" formatCode="[&lt;=9999999]###\-####;\(###\)\ ###\-####"/>
    <numFmt numFmtId="172" formatCode="_(* #,##0.0000_);_(* \(#,##0.0000\);_(* &quot;-&quot;????_);_(@_)"/>
    <numFmt numFmtId="173" formatCode="_(* #,##0.00000_);_(* \(#,##0.00000\);_(* &quot;-&quot;?????_);_(@_)"/>
  </numFmts>
  <fonts count="60" x14ac:knownFonts="1">
    <font>
      <sz val="10"/>
      <name val="Arial"/>
    </font>
    <font>
      <sz val="10"/>
      <name val="Arial"/>
      <family val="2"/>
    </font>
    <font>
      <sz val="10"/>
      <name val="Arial"/>
      <family val="2"/>
    </font>
    <font>
      <sz val="8"/>
      <name val="Arial"/>
      <family val="2"/>
    </font>
    <font>
      <b/>
      <sz val="10"/>
      <name val="Arial"/>
      <family val="2"/>
    </font>
    <font>
      <b/>
      <u/>
      <sz val="10"/>
      <name val="Arial"/>
      <family val="2"/>
    </font>
    <font>
      <b/>
      <sz val="9"/>
      <name val="Arial"/>
      <family val="2"/>
    </font>
    <font>
      <sz val="9"/>
      <name val="Arial"/>
      <family val="2"/>
    </font>
    <font>
      <sz val="9"/>
      <name val="Arial"/>
      <family val="2"/>
    </font>
    <font>
      <sz val="10"/>
      <color indexed="10"/>
      <name val="Arial"/>
      <family val="2"/>
    </font>
    <font>
      <sz val="10"/>
      <color indexed="10"/>
      <name val="Arial"/>
      <family val="2"/>
    </font>
    <font>
      <u/>
      <sz val="10"/>
      <name val="Arial"/>
      <family val="2"/>
    </font>
    <font>
      <sz val="10"/>
      <color indexed="12"/>
      <name val="Arial"/>
      <family val="2"/>
    </font>
    <font>
      <u/>
      <sz val="8"/>
      <name val="Arial"/>
      <family val="2"/>
    </font>
    <font>
      <b/>
      <sz val="12"/>
      <name val="Arial"/>
      <family val="2"/>
    </font>
    <font>
      <sz val="10"/>
      <name val="Arial"/>
      <family val="2"/>
    </font>
    <font>
      <b/>
      <sz val="12"/>
      <name val="Times New Roman"/>
      <family val="1"/>
    </font>
    <font>
      <b/>
      <sz val="14"/>
      <name val="Times New Roman"/>
      <family val="1"/>
    </font>
    <font>
      <sz val="10"/>
      <color indexed="17"/>
      <name val="Arial"/>
      <family val="2"/>
    </font>
    <font>
      <b/>
      <sz val="10"/>
      <name val="Arial"/>
      <family val="2"/>
    </font>
    <font>
      <b/>
      <sz val="14"/>
      <name val="Arial"/>
      <family val="2"/>
    </font>
    <font>
      <b/>
      <sz val="12"/>
      <name val="Arial"/>
      <family val="2"/>
    </font>
    <font>
      <sz val="14"/>
      <name val="Arial"/>
      <family val="2"/>
    </font>
    <font>
      <b/>
      <sz val="10"/>
      <color indexed="10"/>
      <name val="Arial"/>
      <family val="2"/>
    </font>
    <font>
      <b/>
      <sz val="10"/>
      <color indexed="14"/>
      <name val="Arial"/>
      <family val="2"/>
    </font>
    <font>
      <b/>
      <sz val="12"/>
      <color indexed="14"/>
      <name val="Times New Roman"/>
      <family val="1"/>
    </font>
    <font>
      <sz val="12"/>
      <name val="Arial"/>
      <family val="2"/>
    </font>
    <font>
      <sz val="12"/>
      <name val="Arial"/>
      <family val="2"/>
    </font>
    <font>
      <b/>
      <u/>
      <sz val="12"/>
      <name val="Arial"/>
      <family val="2"/>
    </font>
    <font>
      <u/>
      <sz val="9"/>
      <name val="Arial"/>
      <family val="2"/>
    </font>
    <font>
      <sz val="7"/>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Times New Roman"/>
      <family val="1"/>
    </font>
    <font>
      <b/>
      <i/>
      <sz val="10"/>
      <name val="Arial"/>
      <family val="2"/>
    </font>
    <font>
      <u/>
      <sz val="9"/>
      <name val="Arial"/>
      <family val="2"/>
    </font>
    <font>
      <sz val="7"/>
      <color indexed="8"/>
      <name val="Arial"/>
      <family val="2"/>
    </font>
    <font>
      <u/>
      <sz val="7"/>
      <color indexed="8"/>
      <name val="Arial"/>
      <family val="2"/>
    </font>
    <font>
      <b/>
      <sz val="10"/>
      <color indexed="8"/>
      <name val="Arial"/>
      <family val="2"/>
    </font>
    <font>
      <sz val="9"/>
      <color indexed="8"/>
      <name val="Arial"/>
      <family val="2"/>
    </font>
    <font>
      <sz val="8"/>
      <color indexed="8"/>
      <name val="Arial"/>
      <family val="2"/>
    </font>
    <font>
      <b/>
      <sz val="9"/>
      <color indexed="8"/>
      <name val="Arial"/>
      <family val="2"/>
    </font>
    <font>
      <sz val="11"/>
      <color theme="1"/>
      <name val="Calibri"/>
      <family val="2"/>
      <scheme val="minor"/>
    </font>
    <font>
      <sz val="10"/>
      <color theme="1"/>
      <name val="Arial"/>
      <family val="2"/>
    </font>
    <font>
      <sz val="9"/>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8"/>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99"/>
        <bgColor indexed="64"/>
      </patternFill>
    </fill>
    <fill>
      <patternFill patternType="solid">
        <fgColor theme="1"/>
        <bgColor indexed="64"/>
      </patternFill>
    </fill>
    <fill>
      <patternFill patternType="solid">
        <fgColor rgb="FFFFFF00"/>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top style="double">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8"/>
      </left>
      <right/>
      <top/>
      <bottom/>
      <diagonal/>
    </border>
    <border>
      <left/>
      <right/>
      <top style="thin">
        <color indexed="8"/>
      </top>
      <bottom/>
      <diagonal/>
    </border>
    <border>
      <left/>
      <right/>
      <top/>
      <bottom style="thin">
        <color indexed="8"/>
      </bottom>
      <diagonal/>
    </border>
    <border>
      <left style="thin">
        <color indexed="8"/>
      </left>
      <right/>
      <top style="thin">
        <color indexed="8"/>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8"/>
      </top>
      <bottom/>
      <diagonal/>
    </border>
    <border>
      <left/>
      <right style="medium">
        <color indexed="64"/>
      </right>
      <top style="thin">
        <color indexed="8"/>
      </top>
      <bottom/>
      <diagonal/>
    </border>
    <border>
      <left style="medium">
        <color indexed="64"/>
      </left>
      <right/>
      <top/>
      <bottom style="thin">
        <color indexed="8"/>
      </bottom>
      <diagonal/>
    </border>
    <border>
      <left/>
      <right style="medium">
        <color indexed="64"/>
      </right>
      <top/>
      <bottom style="thin">
        <color indexed="8"/>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7">
    <xf numFmtId="0" fontId="0" fillId="0" borderId="0"/>
    <xf numFmtId="0" fontId="31" fillId="2"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5" borderId="0" applyNumberFormat="0" applyBorder="0" applyAlignment="0" applyProtection="0"/>
    <xf numFmtId="0" fontId="31" fillId="8" borderId="0" applyNumberFormat="0" applyBorder="0" applyAlignment="0" applyProtection="0"/>
    <xf numFmtId="0" fontId="31" fillId="11"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9" borderId="0" applyNumberFormat="0" applyBorder="0" applyAlignment="0" applyProtection="0"/>
    <xf numFmtId="0" fontId="33" fillId="3" borderId="0" applyNumberFormat="0" applyBorder="0" applyAlignment="0" applyProtection="0"/>
    <xf numFmtId="0" fontId="34" fillId="20" borderId="1" applyNumberFormat="0" applyAlignment="0" applyProtection="0"/>
    <xf numFmtId="0" fontId="35" fillId="21"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0" borderId="3" applyNumberFormat="0" applyFill="0" applyAlignment="0" applyProtection="0"/>
    <xf numFmtId="0" fontId="39" fillId="0" borderId="4" applyNumberFormat="0" applyFill="0" applyAlignment="0" applyProtection="0"/>
    <xf numFmtId="0" fontId="40" fillId="0" borderId="5" applyNumberFormat="0" applyFill="0" applyAlignment="0" applyProtection="0"/>
    <xf numFmtId="0" fontId="40" fillId="0" borderId="0" applyNumberFormat="0" applyFill="0" applyBorder="0" applyAlignment="0" applyProtection="0"/>
    <xf numFmtId="0" fontId="41" fillId="7" borderId="1" applyNumberFormat="0" applyAlignment="0" applyProtection="0"/>
    <xf numFmtId="0" fontId="42" fillId="0" borderId="6" applyNumberFormat="0" applyFill="0" applyAlignment="0" applyProtection="0"/>
    <xf numFmtId="0" fontId="43" fillId="22" borderId="0" applyNumberFormat="0" applyBorder="0" applyAlignment="0" applyProtection="0"/>
    <xf numFmtId="0" fontId="15" fillId="0" borderId="0"/>
    <xf numFmtId="0" fontId="57" fillId="0" borderId="0"/>
    <xf numFmtId="0" fontId="1" fillId="23" borderId="7" applyNumberFormat="0" applyFont="0" applyAlignment="0" applyProtection="0"/>
    <xf numFmtId="0" fontId="44" fillId="20" borderId="8" applyNumberFormat="0" applyAlignment="0" applyProtection="0"/>
    <xf numFmtId="9" fontId="2" fillId="0" borderId="0" applyFont="0" applyFill="0" applyBorder="0" applyAlignment="0" applyProtection="0"/>
    <xf numFmtId="0" fontId="45" fillId="0" borderId="0" applyNumberFormat="0" applyFill="0" applyBorder="0" applyAlignment="0" applyProtection="0"/>
    <xf numFmtId="0" fontId="46" fillId="0" borderId="9" applyNumberFormat="0" applyFill="0" applyAlignment="0" applyProtection="0"/>
    <xf numFmtId="0" fontId="47" fillId="0" borderId="0" applyNumberFormat="0" applyFill="0" applyBorder="0" applyAlignment="0" applyProtection="0"/>
  </cellStyleXfs>
  <cellXfs count="669">
    <xf numFmtId="0" fontId="0" fillId="0" borderId="0" xfId="0"/>
    <xf numFmtId="10" fontId="0" fillId="0" borderId="0" xfId="0" applyNumberFormat="1"/>
    <xf numFmtId="14" fontId="0" fillId="0" borderId="0" xfId="0" applyNumberFormat="1"/>
    <xf numFmtId="9" fontId="0" fillId="0" borderId="0" xfId="0" applyNumberFormat="1"/>
    <xf numFmtId="6" fontId="0" fillId="0" borderId="0" xfId="0" applyNumberFormat="1"/>
    <xf numFmtId="0" fontId="0" fillId="0" borderId="0" xfId="0" applyAlignment="1">
      <alignment horizontal="center"/>
    </xf>
    <xf numFmtId="0" fontId="4" fillId="0" borderId="0" xfId="0" applyFont="1"/>
    <xf numFmtId="0" fontId="0" fillId="0" borderId="10" xfId="0" applyBorder="1" applyAlignment="1">
      <alignment horizontal="center"/>
    </xf>
    <xf numFmtId="0" fontId="0" fillId="0" borderId="0" xfId="0" applyAlignment="1">
      <alignment wrapText="1"/>
    </xf>
    <xf numFmtId="0" fontId="0" fillId="0" borderId="10" xfId="0" applyBorder="1"/>
    <xf numFmtId="0" fontId="4" fillId="0" borderId="0" xfId="0" applyFont="1" applyAlignment="1">
      <alignment horizontal="center"/>
    </xf>
    <xf numFmtId="0" fontId="0" fillId="24" borderId="0" xfId="0" applyFill="1"/>
    <xf numFmtId="0" fontId="4" fillId="0" borderId="10" xfId="0" applyFont="1" applyBorder="1" applyAlignment="1">
      <alignment horizontal="center"/>
    </xf>
    <xf numFmtId="0" fontId="0" fillId="25" borderId="0" xfId="0" applyFill="1"/>
    <xf numFmtId="0" fontId="0" fillId="0" borderId="0" xfId="0" applyBorder="1"/>
    <xf numFmtId="0" fontId="0" fillId="0" borderId="0" xfId="0" applyBorder="1" applyAlignment="1">
      <alignment horizontal="center"/>
    </xf>
    <xf numFmtId="0" fontId="6" fillId="0" borderId="0" xfId="0" applyFont="1" applyAlignment="1">
      <alignment horizontal="center" vertical="center" wrapText="1"/>
    </xf>
    <xf numFmtId="0" fontId="3" fillId="26" borderId="10" xfId="0" applyFont="1" applyFill="1" applyBorder="1" applyAlignment="1">
      <alignment horizontal="center"/>
    </xf>
    <xf numFmtId="0" fontId="3" fillId="26" borderId="10" xfId="0" applyFont="1" applyFill="1" applyBorder="1" applyAlignment="1">
      <alignment horizontal="center" wrapText="1"/>
    </xf>
    <xf numFmtId="0" fontId="0" fillId="0" borderId="0" xfId="0" applyBorder="1" applyAlignment="1">
      <alignment horizontal="right"/>
    </xf>
    <xf numFmtId="0" fontId="3" fillId="0" borderId="0" xfId="0" applyFont="1"/>
    <xf numFmtId="0" fontId="7" fillId="0" borderId="0" xfId="0" applyFont="1"/>
    <xf numFmtId="0" fontId="8" fillId="0" borderId="0" xfId="0" applyFont="1"/>
    <xf numFmtId="0" fontId="0" fillId="0" borderId="11" xfId="0" applyBorder="1"/>
    <xf numFmtId="0" fontId="0" fillId="0" borderId="12" xfId="0" applyBorder="1"/>
    <xf numFmtId="0" fontId="0" fillId="0" borderId="0" xfId="0" applyFill="1"/>
    <xf numFmtId="0" fontId="3" fillId="0" borderId="0" xfId="0" applyFont="1" applyFill="1" applyBorder="1"/>
    <xf numFmtId="0" fontId="3" fillId="0" borderId="0" xfId="0" applyFont="1" applyFill="1"/>
    <xf numFmtId="43" fontId="0" fillId="0" borderId="0" xfId="28" applyFont="1"/>
    <xf numFmtId="43" fontId="0" fillId="0" borderId="0" xfId="0" applyNumberFormat="1"/>
    <xf numFmtId="9" fontId="0" fillId="0" borderId="0" xfId="28" applyNumberFormat="1" applyFont="1"/>
    <xf numFmtId="2" fontId="0" fillId="0" borderId="0" xfId="0" applyNumberFormat="1"/>
    <xf numFmtId="0" fontId="3" fillId="0" borderId="0" xfId="0" applyFont="1" applyFill="1" applyBorder="1" applyAlignment="1">
      <alignment horizontal="center" vertical="center" wrapText="1"/>
    </xf>
    <xf numFmtId="0" fontId="0" fillId="0" borderId="0" xfId="0" applyFill="1" applyBorder="1"/>
    <xf numFmtId="0" fontId="4" fillId="0" borderId="0" xfId="0" applyFont="1" applyFill="1"/>
    <xf numFmtId="43" fontId="4" fillId="0" borderId="0" xfId="0" applyNumberFormat="1" applyFont="1"/>
    <xf numFmtId="0" fontId="9" fillId="0" borderId="0" xfId="0" applyFont="1"/>
    <xf numFmtId="0" fontId="10" fillId="0" borderId="0" xfId="0" applyFont="1"/>
    <xf numFmtId="0" fontId="0" fillId="0" borderId="0" xfId="0" applyAlignment="1"/>
    <xf numFmtId="0" fontId="0" fillId="0" borderId="10" xfId="0" applyFill="1" applyBorder="1"/>
    <xf numFmtId="0" fontId="12" fillId="0" borderId="0" xfId="0" applyFont="1"/>
    <xf numFmtId="164" fontId="0" fillId="0" borderId="0" xfId="0" applyNumberFormat="1"/>
    <xf numFmtId="0" fontId="4" fillId="0" borderId="0" xfId="0" applyFont="1" applyBorder="1" applyAlignment="1">
      <alignment horizontal="center"/>
    </xf>
    <xf numFmtId="0" fontId="0" fillId="25" borderId="0" xfId="0" applyFill="1" applyBorder="1"/>
    <xf numFmtId="166" fontId="0" fillId="0" borderId="0" xfId="43" applyNumberFormat="1" applyFont="1"/>
    <xf numFmtId="9" fontId="3" fillId="0" borderId="0" xfId="43" applyFont="1" applyAlignment="1">
      <alignment horizontal="center"/>
    </xf>
    <xf numFmtId="9" fontId="13" fillId="0" borderId="0" xfId="43" applyFont="1" applyFill="1" applyBorder="1" applyAlignment="1">
      <alignment horizontal="center"/>
    </xf>
    <xf numFmtId="0" fontId="13" fillId="0" borderId="0" xfId="0" applyFont="1" applyAlignment="1">
      <alignment horizontal="center"/>
    </xf>
    <xf numFmtId="9" fontId="0" fillId="0" borderId="0" xfId="0" applyNumberFormat="1" applyAlignment="1">
      <alignment horizontal="center"/>
    </xf>
    <xf numFmtId="0" fontId="4" fillId="0" borderId="10" xfId="0" applyFont="1" applyFill="1" applyBorder="1" applyAlignment="1">
      <alignment horizontal="center"/>
    </xf>
    <xf numFmtId="44" fontId="0" fillId="0" borderId="0" xfId="29" applyFont="1"/>
    <xf numFmtId="0" fontId="0" fillId="26" borderId="13" xfId="0" applyFill="1" applyBorder="1" applyAlignment="1">
      <alignment horizontal="center"/>
    </xf>
    <xf numFmtId="0" fontId="0" fillId="0" borderId="0" xfId="0" applyFill="1" applyAlignment="1">
      <alignment horizontal="center"/>
    </xf>
    <xf numFmtId="43" fontId="4" fillId="0" borderId="0" xfId="0" applyNumberFormat="1" applyFont="1" applyAlignment="1">
      <alignment horizontal="center"/>
    </xf>
    <xf numFmtId="0" fontId="13" fillId="0" borderId="0" xfId="0" applyFont="1" applyBorder="1" applyAlignment="1">
      <alignment horizontal="center"/>
    </xf>
    <xf numFmtId="10" fontId="0" fillId="0" borderId="0" xfId="43" applyNumberFormat="1" applyFont="1" applyAlignment="1">
      <alignment horizontal="center"/>
    </xf>
    <xf numFmtId="10" fontId="0" fillId="0" borderId="0" xfId="0" applyNumberFormat="1" applyAlignment="1">
      <alignment horizontal="center"/>
    </xf>
    <xf numFmtId="9" fontId="0" fillId="0" borderId="0" xfId="43" applyFont="1"/>
    <xf numFmtId="0" fontId="4" fillId="0" borderId="0" xfId="0" applyFont="1" applyAlignment="1"/>
    <xf numFmtId="0" fontId="4" fillId="0" borderId="0" xfId="0" applyFont="1" applyFill="1" applyBorder="1" applyAlignment="1">
      <alignment horizontal="center"/>
    </xf>
    <xf numFmtId="168" fontId="15" fillId="0" borderId="0" xfId="0" applyNumberFormat="1" applyFont="1"/>
    <xf numFmtId="0" fontId="19" fillId="0" borderId="10" xfId="0" applyFont="1" applyBorder="1" applyAlignment="1">
      <alignment horizontal="center"/>
    </xf>
    <xf numFmtId="0" fontId="16" fillId="0" borderId="10" xfId="0" applyFont="1" applyBorder="1" applyAlignment="1">
      <alignment horizontal="center"/>
    </xf>
    <xf numFmtId="0" fontId="19" fillId="0" borderId="0" xfId="0" applyFont="1" applyBorder="1" applyAlignment="1">
      <alignment horizontal="center"/>
    </xf>
    <xf numFmtId="0" fontId="0" fillId="0" borderId="0" xfId="0" applyFill="1" applyAlignment="1"/>
    <xf numFmtId="14" fontId="0" fillId="0" borderId="0" xfId="0" applyNumberFormat="1" applyAlignment="1"/>
    <xf numFmtId="10" fontId="0" fillId="0" borderId="0" xfId="0" applyNumberFormat="1" applyAlignment="1"/>
    <xf numFmtId="6" fontId="0" fillId="0" borderId="0" xfId="0" applyNumberFormat="1" applyAlignment="1"/>
    <xf numFmtId="0" fontId="19" fillId="0" borderId="10" xfId="0" applyFont="1" applyBorder="1" applyAlignment="1">
      <alignment horizontal="center" wrapText="1"/>
    </xf>
    <xf numFmtId="0" fontId="18" fillId="0" borderId="0" xfId="0" applyFont="1" applyAlignment="1">
      <alignment wrapText="1"/>
    </xf>
    <xf numFmtId="10" fontId="0" fillId="0" borderId="0" xfId="0" applyNumberFormat="1" applyAlignment="1">
      <alignment wrapText="1"/>
    </xf>
    <xf numFmtId="9" fontId="0" fillId="0" borderId="0" xfId="0" applyNumberFormat="1" applyAlignment="1">
      <alignment wrapText="1"/>
    </xf>
    <xf numFmtId="6" fontId="0" fillId="0" borderId="0" xfId="0" applyNumberFormat="1" applyAlignment="1">
      <alignment wrapText="1"/>
    </xf>
    <xf numFmtId="0" fontId="0" fillId="27" borderId="0" xfId="0" applyFill="1"/>
    <xf numFmtId="0" fontId="20" fillId="0" borderId="0" xfId="0" applyFont="1"/>
    <xf numFmtId="0" fontId="20" fillId="0" borderId="0" xfId="0" applyFont="1" applyAlignment="1">
      <alignment horizontal="center"/>
    </xf>
    <xf numFmtId="0" fontId="14" fillId="0" borderId="0" xfId="0" applyFont="1"/>
    <xf numFmtId="14" fontId="4" fillId="0" borderId="0" xfId="0" applyNumberFormat="1" applyFont="1"/>
    <xf numFmtId="10" fontId="9" fillId="0" borderId="0" xfId="0" applyNumberFormat="1" applyFont="1" applyAlignment="1">
      <alignment horizontal="center"/>
    </xf>
    <xf numFmtId="0" fontId="10" fillId="0" borderId="0" xfId="0" applyFont="1" applyAlignment="1">
      <alignment horizontal="center"/>
    </xf>
    <xf numFmtId="0" fontId="24" fillId="0" borderId="0" xfId="0" applyFont="1"/>
    <xf numFmtId="0" fontId="16" fillId="24" borderId="0" xfId="0" applyFont="1" applyFill="1" applyAlignment="1">
      <alignment wrapText="1"/>
    </xf>
    <xf numFmtId="0" fontId="16" fillId="0" borderId="0" xfId="0" applyFont="1" applyAlignment="1">
      <alignment horizontal="left"/>
    </xf>
    <xf numFmtId="0" fontId="22" fillId="0" borderId="0" xfId="0" applyFont="1"/>
    <xf numFmtId="0" fontId="25" fillId="0" borderId="0" xfId="0" applyFont="1"/>
    <xf numFmtId="0" fontId="0" fillId="27" borderId="0" xfId="0" applyFill="1" applyBorder="1" applyAlignment="1">
      <alignment wrapText="1"/>
    </xf>
    <xf numFmtId="0" fontId="0" fillId="27" borderId="0" xfId="0" applyFill="1" applyBorder="1"/>
    <xf numFmtId="0" fontId="0" fillId="0" borderId="14" xfId="0" applyBorder="1" applyAlignment="1">
      <alignment horizontal="center"/>
    </xf>
    <xf numFmtId="0" fontId="0" fillId="0" borderId="11" xfId="0" applyBorder="1" applyAlignment="1">
      <alignment horizontal="center"/>
    </xf>
    <xf numFmtId="0" fontId="0" fillId="26" borderId="15" xfId="0" applyFill="1" applyBorder="1" applyAlignment="1">
      <alignment horizontal="center" wrapText="1"/>
    </xf>
    <xf numFmtId="0" fontId="23" fillId="0" borderId="0" xfId="0" applyFont="1" applyAlignment="1">
      <alignment horizontal="center"/>
    </xf>
    <xf numFmtId="5" fontId="15" fillId="0" borderId="10" xfId="0" applyNumberFormat="1" applyFont="1" applyBorder="1"/>
    <xf numFmtId="0" fontId="1" fillId="26" borderId="15" xfId="0" applyFont="1" applyFill="1" applyBorder="1" applyAlignment="1">
      <alignment horizontal="center" wrapText="1"/>
    </xf>
    <xf numFmtId="0" fontId="1" fillId="26" borderId="16" xfId="0" applyFont="1" applyFill="1" applyBorder="1" applyAlignment="1">
      <alignment horizontal="center"/>
    </xf>
    <xf numFmtId="0" fontId="23" fillId="0" borderId="0" xfId="0" applyFont="1" applyBorder="1" applyAlignment="1">
      <alignment horizontal="center"/>
    </xf>
    <xf numFmtId="167" fontId="0" fillId="0" borderId="0" xfId="0" applyNumberFormat="1"/>
    <xf numFmtId="167" fontId="15" fillId="0" borderId="10" xfId="0" applyNumberFormat="1" applyFont="1" applyBorder="1" applyAlignment="1"/>
    <xf numFmtId="43" fontId="14" fillId="0" borderId="0" xfId="0" applyNumberFormat="1" applyFont="1" applyFill="1" applyBorder="1"/>
    <xf numFmtId="0" fontId="21" fillId="0" borderId="0" xfId="0" applyFont="1" applyAlignment="1">
      <alignment horizontal="left"/>
    </xf>
    <xf numFmtId="0" fontId="0" fillId="0" borderId="0" xfId="0" applyFill="1" applyAlignment="1">
      <alignment wrapText="1"/>
    </xf>
    <xf numFmtId="0" fontId="14" fillId="0" borderId="0" xfId="0" applyFont="1" applyAlignment="1">
      <alignment horizontal="right"/>
    </xf>
    <xf numFmtId="14" fontId="14" fillId="0" borderId="0" xfId="0" applyNumberFormat="1" applyFont="1" applyAlignment="1"/>
    <xf numFmtId="0" fontId="14" fillId="0" borderId="0" xfId="0" applyFont="1" applyAlignment="1"/>
    <xf numFmtId="0" fontId="0" fillId="0" borderId="11" xfId="0" applyBorder="1" applyAlignment="1">
      <alignment horizontal="center" wrapText="1"/>
    </xf>
    <xf numFmtId="0" fontId="0" fillId="0" borderId="17" xfId="0" applyBorder="1"/>
    <xf numFmtId="0" fontId="0" fillId="0" borderId="18" xfId="0" applyBorder="1"/>
    <xf numFmtId="0" fontId="3" fillId="0" borderId="18" xfId="0" applyFont="1" applyBorder="1"/>
    <xf numFmtId="0" fontId="0" fillId="0" borderId="18" xfId="0" applyBorder="1" applyAlignment="1">
      <alignment horizontal="center"/>
    </xf>
    <xf numFmtId="0" fontId="0" fillId="0" borderId="15" xfId="0" applyBorder="1" applyAlignment="1">
      <alignment horizontal="center"/>
    </xf>
    <xf numFmtId="0" fontId="0" fillId="0" borderId="0" xfId="0" applyAlignment="1">
      <alignment horizontal="right"/>
    </xf>
    <xf numFmtId="0" fontId="14" fillId="0" borderId="0" xfId="0" applyFont="1" applyAlignment="1">
      <alignment horizontal="center"/>
    </xf>
    <xf numFmtId="0" fontId="0" fillId="0" borderId="17" xfId="0" applyBorder="1" applyAlignment="1">
      <alignment horizontal="center"/>
    </xf>
    <xf numFmtId="0" fontId="0" fillId="25" borderId="18" xfId="0" applyFill="1" applyBorder="1" applyAlignment="1">
      <alignment horizontal="center"/>
    </xf>
    <xf numFmtId="0" fontId="0" fillId="0" borderId="0" xfId="0" applyFill="1" applyBorder="1" applyAlignment="1">
      <alignment horizontal="center"/>
    </xf>
    <xf numFmtId="0" fontId="14" fillId="0" borderId="0" xfId="0" applyFont="1" applyAlignment="1">
      <alignment horizontal="left"/>
    </xf>
    <xf numFmtId="10" fontId="0" fillId="0" borderId="0" xfId="28" applyNumberFormat="1" applyFont="1" applyFill="1"/>
    <xf numFmtId="43" fontId="23" fillId="0" borderId="0" xfId="0" applyNumberFormat="1" applyFont="1" applyBorder="1" applyAlignment="1">
      <alignment horizontal="center"/>
    </xf>
    <xf numFmtId="7" fontId="0" fillId="0" borderId="0" xfId="0" applyNumberFormat="1"/>
    <xf numFmtId="0" fontId="4" fillId="0" borderId="0" xfId="0" applyFont="1" applyAlignment="1">
      <alignment horizontal="left"/>
    </xf>
    <xf numFmtId="10" fontId="0" fillId="0" borderId="0" xfId="0" applyNumberFormat="1" applyFill="1" applyAlignment="1">
      <alignment horizontal="center"/>
    </xf>
    <xf numFmtId="0" fontId="14" fillId="0" borderId="0" xfId="0" applyFont="1" applyFill="1"/>
    <xf numFmtId="5" fontId="15" fillId="0" borderId="10" xfId="0" applyNumberFormat="1" applyFont="1" applyFill="1" applyBorder="1"/>
    <xf numFmtId="0" fontId="1" fillId="0" borderId="10" xfId="0" applyFont="1" applyFill="1" applyBorder="1"/>
    <xf numFmtId="0" fontId="1" fillId="0" borderId="0" xfId="0" applyFont="1" applyFill="1" applyBorder="1"/>
    <xf numFmtId="5" fontId="0" fillId="0" borderId="10" xfId="0" applyNumberFormat="1" applyBorder="1"/>
    <xf numFmtId="0" fontId="17" fillId="0" borderId="0" xfId="0" applyFont="1" applyAlignment="1">
      <alignment horizontal="center"/>
    </xf>
    <xf numFmtId="5" fontId="4" fillId="0" borderId="19" xfId="0" applyNumberFormat="1" applyFont="1" applyBorder="1"/>
    <xf numFmtId="41" fontId="0" fillId="0" borderId="0" xfId="28" applyNumberFormat="1" applyFont="1" applyFill="1"/>
    <xf numFmtId="42" fontId="0" fillId="0" borderId="0" xfId="0" applyNumberFormat="1"/>
    <xf numFmtId="41" fontId="0" fillId="0" borderId="0" xfId="0" applyNumberFormat="1"/>
    <xf numFmtId="41" fontId="4" fillId="0" borderId="11" xfId="0" applyNumberFormat="1" applyFont="1" applyBorder="1"/>
    <xf numFmtId="41" fontId="4" fillId="0" borderId="14" xfId="0" applyNumberFormat="1" applyFont="1" applyBorder="1"/>
    <xf numFmtId="42" fontId="0" fillId="0" borderId="0" xfId="29" applyNumberFormat="1" applyFont="1" applyAlignment="1">
      <alignment horizontal="center"/>
    </xf>
    <xf numFmtId="41" fontId="0" fillId="0" borderId="0" xfId="0" applyNumberFormat="1" applyFill="1"/>
    <xf numFmtId="0" fontId="21" fillId="0" borderId="0" xfId="0" applyFont="1" applyAlignment="1">
      <alignment horizontal="right"/>
    </xf>
    <xf numFmtId="41" fontId="0" fillId="0" borderId="0" xfId="0" applyNumberFormat="1" applyAlignment="1">
      <alignment horizontal="center"/>
    </xf>
    <xf numFmtId="0" fontId="0" fillId="0" borderId="0" xfId="0" applyFill="1" applyAlignment="1">
      <alignment horizontal="center" wrapText="1"/>
    </xf>
    <xf numFmtId="0" fontId="0" fillId="0" borderId="12" xfId="0" applyBorder="1" applyAlignment="1">
      <alignment horizontal="center"/>
    </xf>
    <xf numFmtId="167" fontId="4" fillId="0" borderId="20" xfId="0" applyNumberFormat="1" applyFont="1" applyBorder="1"/>
    <xf numFmtId="41" fontId="0" fillId="0" borderId="10" xfId="0" applyNumberFormat="1" applyBorder="1"/>
    <xf numFmtId="41" fontId="15" fillId="0" borderId="18" xfId="0" applyNumberFormat="1" applyFont="1" applyFill="1" applyBorder="1"/>
    <xf numFmtId="41" fontId="4" fillId="0" borderId="10" xfId="0" applyNumberFormat="1" applyFont="1" applyFill="1" applyBorder="1"/>
    <xf numFmtId="0" fontId="4" fillId="0" borderId="0" xfId="0" applyFont="1" applyFill="1" applyBorder="1" applyAlignment="1">
      <alignment horizontal="left"/>
    </xf>
    <xf numFmtId="0" fontId="23" fillId="0" borderId="21" xfId="0" applyFont="1" applyFill="1" applyBorder="1" applyAlignment="1">
      <alignment horizontal="left"/>
    </xf>
    <xf numFmtId="43" fontId="4" fillId="0" borderId="0" xfId="0" applyNumberFormat="1" applyFont="1" applyFill="1" applyBorder="1" applyAlignment="1">
      <alignment horizontal="left"/>
    </xf>
    <xf numFmtId="43" fontId="23" fillId="0" borderId="0" xfId="0" applyNumberFormat="1" applyFont="1" applyBorder="1" applyAlignment="1">
      <alignment horizontal="left"/>
    </xf>
    <xf numFmtId="0" fontId="4" fillId="0" borderId="0" xfId="0" applyFont="1" applyAlignment="1">
      <alignment horizontal="left" vertical="top"/>
    </xf>
    <xf numFmtId="41" fontId="0" fillId="0" borderId="0" xfId="29" applyNumberFormat="1" applyFont="1" applyAlignment="1">
      <alignment horizontal="center"/>
    </xf>
    <xf numFmtId="9" fontId="0" fillId="0" borderId="0" xfId="43" applyFont="1" applyAlignment="1">
      <alignment horizontal="center"/>
    </xf>
    <xf numFmtId="172" fontId="0" fillId="0" borderId="22" xfId="0" applyNumberFormat="1" applyBorder="1" applyAlignment="1">
      <alignment horizontal="center"/>
    </xf>
    <xf numFmtId="3" fontId="0" fillId="0" borderId="0" xfId="28" applyNumberFormat="1" applyFont="1" applyFill="1"/>
    <xf numFmtId="3" fontId="0" fillId="0" borderId="0" xfId="0" applyNumberFormat="1" applyFill="1" applyBorder="1"/>
    <xf numFmtId="172" fontId="0" fillId="0" borderId="11" xfId="28" applyNumberFormat="1" applyFont="1" applyFill="1" applyBorder="1" applyAlignment="1">
      <alignment horizontal="center"/>
    </xf>
    <xf numFmtId="0" fontId="0" fillId="0" borderId="11" xfId="0" applyFill="1" applyBorder="1" applyAlignment="1">
      <alignment horizontal="center"/>
    </xf>
    <xf numFmtId="0" fontId="0" fillId="0" borderId="14" xfId="0" applyFill="1" applyBorder="1" applyAlignment="1">
      <alignment horizontal="center"/>
    </xf>
    <xf numFmtId="0" fontId="0" fillId="0" borderId="11" xfId="0" applyFill="1" applyBorder="1"/>
    <xf numFmtId="0" fontId="10" fillId="0" borderId="12" xfId="0" applyFont="1" applyBorder="1" applyAlignment="1">
      <alignment horizontal="center"/>
    </xf>
    <xf numFmtId="0" fontId="4" fillId="0" borderId="0" xfId="0" applyFont="1" applyBorder="1"/>
    <xf numFmtId="0" fontId="15" fillId="0" borderId="0" xfId="0" applyFont="1" applyAlignment="1">
      <alignment horizontal="left"/>
    </xf>
    <xf numFmtId="14" fontId="14" fillId="0" borderId="0" xfId="0" applyNumberFormat="1" applyFont="1" applyAlignment="1">
      <alignment horizontal="right"/>
    </xf>
    <xf numFmtId="0" fontId="0" fillId="0" borderId="0" xfId="0" applyBorder="1" applyAlignment="1">
      <alignment horizontal="center" wrapText="1"/>
    </xf>
    <xf numFmtId="42" fontId="0" fillId="0" borderId="23" xfId="28" applyNumberFormat="1" applyFont="1" applyFill="1" applyBorder="1"/>
    <xf numFmtId="42" fontId="0" fillId="0" borderId="0" xfId="0" applyNumberFormat="1" applyBorder="1"/>
    <xf numFmtId="0" fontId="1" fillId="0" borderId="0" xfId="0" applyFont="1" applyFill="1" applyAlignment="1">
      <alignment horizontal="center"/>
    </xf>
    <xf numFmtId="42" fontId="0" fillId="0" borderId="0" xfId="29" applyNumberFormat="1" applyFont="1" applyFill="1" applyAlignment="1">
      <alignment horizontal="center"/>
    </xf>
    <xf numFmtId="41" fontId="0" fillId="0" borderId="23" xfId="28" applyNumberFormat="1" applyFont="1" applyFill="1" applyBorder="1"/>
    <xf numFmtId="0" fontId="15" fillId="0" borderId="10" xfId="0" applyFont="1" applyFill="1" applyBorder="1" applyAlignment="1">
      <alignment horizontal="left"/>
    </xf>
    <xf numFmtId="0" fontId="16" fillId="24" borderId="0" xfId="0" applyFont="1" applyFill="1"/>
    <xf numFmtId="0" fontId="28" fillId="0" borderId="0" xfId="0" applyFont="1"/>
    <xf numFmtId="41" fontId="1" fillId="0" borderId="0" xfId="29" applyNumberFormat="1" applyFont="1" applyAlignment="1">
      <alignment horizontal="center"/>
    </xf>
    <xf numFmtId="41" fontId="1" fillId="0" borderId="0" xfId="28" applyNumberFormat="1" applyFont="1" applyFill="1"/>
    <xf numFmtId="44" fontId="1" fillId="0" borderId="0" xfId="29" applyFont="1"/>
    <xf numFmtId="41" fontId="1" fillId="0" borderId="23" xfId="28" applyNumberFormat="1" applyFont="1" applyFill="1" applyBorder="1"/>
    <xf numFmtId="44" fontId="1" fillId="0" borderId="0" xfId="29" applyFont="1" applyFill="1"/>
    <xf numFmtId="42" fontId="0" fillId="0" borderId="0" xfId="0" applyNumberFormat="1" applyFill="1" applyBorder="1"/>
    <xf numFmtId="41" fontId="0" fillId="0" borderId="0" xfId="0" applyNumberFormat="1" applyFill="1" applyBorder="1"/>
    <xf numFmtId="41" fontId="4" fillId="0" borderId="0" xfId="0" applyNumberFormat="1" applyFont="1" applyBorder="1"/>
    <xf numFmtId="0" fontId="15" fillId="0" borderId="0" xfId="0" applyFont="1" applyFill="1" applyBorder="1"/>
    <xf numFmtId="7" fontId="0" fillId="0" borderId="0" xfId="0" applyNumberFormat="1" applyBorder="1"/>
    <xf numFmtId="44" fontId="0" fillId="0" borderId="0" xfId="29" applyFont="1" applyFill="1" applyBorder="1"/>
    <xf numFmtId="7" fontId="4" fillId="0" borderId="0" xfId="0" applyNumberFormat="1" applyFont="1" applyFill="1" applyBorder="1"/>
    <xf numFmtId="0" fontId="0" fillId="0" borderId="0" xfId="0" applyFill="1" applyBorder="1" applyAlignment="1">
      <alignment horizontal="right"/>
    </xf>
    <xf numFmtId="0" fontId="8" fillId="0" borderId="0" xfId="0" applyFont="1" applyFill="1" applyBorder="1" applyAlignment="1">
      <alignment horizontal="left"/>
    </xf>
    <xf numFmtId="41" fontId="0" fillId="0" borderId="0" xfId="0" applyNumberFormat="1" applyFill="1" applyBorder="1" applyAlignment="1">
      <alignment horizontal="center"/>
    </xf>
    <xf numFmtId="41" fontId="0" fillId="0" borderId="0" xfId="29" applyNumberFormat="1" applyFont="1" applyFill="1" applyBorder="1"/>
    <xf numFmtId="41" fontId="4" fillId="0" borderId="0" xfId="0" applyNumberFormat="1" applyFont="1" applyFill="1" applyBorder="1"/>
    <xf numFmtId="0" fontId="0" fillId="0" borderId="0" xfId="0" applyFill="1" applyBorder="1" applyAlignment="1">
      <alignment horizontal="left"/>
    </xf>
    <xf numFmtId="0" fontId="8" fillId="0" borderId="0" xfId="0" applyFont="1" applyFill="1" applyBorder="1"/>
    <xf numFmtId="0" fontId="8" fillId="0" borderId="0" xfId="0" applyFont="1" applyFill="1"/>
    <xf numFmtId="0" fontId="3" fillId="0" borderId="0" xfId="0" applyFont="1" applyFill="1" applyAlignment="1">
      <alignment horizontal="left"/>
    </xf>
    <xf numFmtId="0" fontId="8" fillId="0" borderId="0" xfId="0" applyFont="1" applyFill="1" applyAlignment="1">
      <alignment horizontal="left"/>
    </xf>
    <xf numFmtId="0" fontId="27" fillId="0" borderId="0" xfId="0" applyFont="1"/>
    <xf numFmtId="0" fontId="3" fillId="26" borderId="15" xfId="0" applyFont="1" applyFill="1" applyBorder="1" applyAlignment="1">
      <alignment horizontal="center" vertical="center" wrapText="1"/>
    </xf>
    <xf numFmtId="0" fontId="3" fillId="26" borderId="15" xfId="0" applyFont="1" applyFill="1" applyBorder="1" applyAlignment="1">
      <alignment horizontal="center" wrapText="1"/>
    </xf>
    <xf numFmtId="41" fontId="0" fillId="0" borderId="10" xfId="29" applyNumberFormat="1" applyFont="1" applyBorder="1" applyAlignment="1">
      <alignment horizontal="center"/>
    </xf>
    <xf numFmtId="42" fontId="0" fillId="0" borderId="10" xfId="29" applyNumberFormat="1" applyFont="1" applyBorder="1" applyAlignment="1">
      <alignment horizontal="center"/>
    </xf>
    <xf numFmtId="9" fontId="0" fillId="0" borderId="0" xfId="0" applyNumberFormat="1" applyFill="1" applyAlignment="1">
      <alignment horizontal="center"/>
    </xf>
    <xf numFmtId="41" fontId="0" fillId="0" borderId="0" xfId="29" applyNumberFormat="1" applyFont="1" applyFill="1"/>
    <xf numFmtId="41" fontId="0" fillId="0" borderId="0" xfId="0" applyNumberFormat="1" applyFill="1" applyAlignment="1">
      <alignment horizontal="center"/>
    </xf>
    <xf numFmtId="0" fontId="0" fillId="0" borderId="0" xfId="0" applyFill="1" applyAlignment="1">
      <alignment horizontal="left"/>
    </xf>
    <xf numFmtId="41" fontId="1" fillId="0" borderId="0" xfId="29" applyNumberFormat="1" applyFont="1" applyFill="1"/>
    <xf numFmtId="41" fontId="0" fillId="0" borderId="0" xfId="28" applyNumberFormat="1" applyFont="1" applyFill="1" applyAlignment="1">
      <alignment horizontal="center"/>
    </xf>
    <xf numFmtId="41" fontId="0" fillId="0" borderId="0" xfId="29" applyNumberFormat="1" applyFont="1" applyFill="1" applyAlignment="1">
      <alignment horizontal="center"/>
    </xf>
    <xf numFmtId="41" fontId="1" fillId="0" borderId="0" xfId="28" applyNumberFormat="1" applyFont="1" applyFill="1" applyAlignment="1">
      <alignment horizontal="center"/>
    </xf>
    <xf numFmtId="41" fontId="1" fillId="0" borderId="0" xfId="29" applyNumberFormat="1" applyFont="1" applyFill="1" applyAlignment="1">
      <alignment horizontal="center"/>
    </xf>
    <xf numFmtId="0" fontId="4" fillId="0" borderId="24" xfId="0" applyFont="1" applyBorder="1" applyAlignment="1">
      <alignment horizontal="center" wrapText="1"/>
    </xf>
    <xf numFmtId="0" fontId="19" fillId="0" borderId="0" xfId="0" applyFont="1" applyAlignment="1">
      <alignment horizontal="left"/>
    </xf>
    <xf numFmtId="0" fontId="15" fillId="0" borderId="0" xfId="0" applyFont="1" applyFill="1"/>
    <xf numFmtId="0" fontId="0" fillId="0" borderId="0" xfId="0" applyAlignment="1">
      <alignment horizontal="left"/>
    </xf>
    <xf numFmtId="0" fontId="0" fillId="0" borderId="0" xfId="0" applyFill="1" applyAlignment="1">
      <alignment horizontal="left" wrapText="1"/>
    </xf>
    <xf numFmtId="0" fontId="4" fillId="0" borderId="0" xfId="0" applyFont="1" applyFill="1" applyBorder="1" applyAlignment="1"/>
    <xf numFmtId="0" fontId="0" fillId="0" borderId="0" xfId="0" applyFill="1" applyAlignment="1">
      <alignment horizontal="right"/>
    </xf>
    <xf numFmtId="0" fontId="11" fillId="0" borderId="0" xfId="0" applyFont="1" applyFill="1" applyAlignment="1">
      <alignment horizontal="right"/>
    </xf>
    <xf numFmtId="0" fontId="4" fillId="26" borderId="16" xfId="0" applyFont="1" applyFill="1" applyBorder="1" applyAlignment="1">
      <alignment horizontal="left"/>
    </xf>
    <xf numFmtId="0" fontId="0" fillId="26" borderId="17" xfId="0" applyFill="1" applyBorder="1"/>
    <xf numFmtId="164" fontId="15" fillId="0" borderId="12" xfId="0" applyNumberFormat="1" applyFont="1" applyBorder="1"/>
    <xf numFmtId="0" fontId="23" fillId="0" borderId="12" xfId="0" applyFont="1" applyBorder="1" applyAlignment="1">
      <alignment horizontal="center"/>
    </xf>
    <xf numFmtId="0" fontId="23" fillId="0" borderId="10" xfId="0" applyFont="1" applyBorder="1" applyAlignment="1">
      <alignment horizontal="left"/>
    </xf>
    <xf numFmtId="0" fontId="4" fillId="26" borderId="15" xfId="0" applyFont="1" applyFill="1" applyBorder="1" applyAlignment="1">
      <alignment horizontal="left" wrapText="1"/>
    </xf>
    <xf numFmtId="43" fontId="23" fillId="0" borderId="0" xfId="0" applyNumberFormat="1" applyFont="1" applyAlignment="1">
      <alignment horizontal="center"/>
    </xf>
    <xf numFmtId="0" fontId="0" fillId="26" borderId="10" xfId="0" applyFill="1" applyBorder="1" applyAlignment="1">
      <alignment horizontal="center" wrapText="1"/>
    </xf>
    <xf numFmtId="0" fontId="4" fillId="26" borderId="10" xfId="0" applyFont="1" applyFill="1" applyBorder="1" applyAlignment="1">
      <alignment horizontal="left"/>
    </xf>
    <xf numFmtId="0" fontId="0" fillId="0" borderId="0" xfId="0" applyBorder="1" applyAlignment="1">
      <alignment horizontal="left"/>
    </xf>
    <xf numFmtId="0" fontId="4" fillId="0" borderId="0" xfId="0" applyFont="1" applyFill="1" applyBorder="1" applyAlignment="1">
      <alignment horizontal="center" shrinkToFit="1"/>
    </xf>
    <xf numFmtId="0" fontId="15" fillId="0" borderId="26" xfId="0" applyFont="1" applyFill="1" applyBorder="1" applyAlignment="1">
      <alignment horizontal="center" shrinkToFit="1"/>
    </xf>
    <xf numFmtId="0" fontId="11" fillId="0" borderId="0" xfId="0" applyFont="1" applyAlignment="1">
      <alignment wrapText="1"/>
    </xf>
    <xf numFmtId="0" fontId="11" fillId="0" borderId="0" xfId="0" applyFont="1" applyBorder="1" applyAlignment="1">
      <alignment horizontal="left" wrapText="1"/>
    </xf>
    <xf numFmtId="0" fontId="11" fillId="0" borderId="0" xfId="0" applyFont="1" applyFill="1" applyAlignment="1"/>
    <xf numFmtId="0" fontId="5" fillId="0" borderId="0" xfId="0" applyFont="1" applyAlignment="1">
      <alignment horizontal="center"/>
    </xf>
    <xf numFmtId="0" fontId="26" fillId="0" borderId="0" xfId="0" applyFont="1" applyAlignment="1"/>
    <xf numFmtId="10" fontId="4" fillId="0" borderId="0" xfId="0" applyNumberFormat="1" applyFont="1"/>
    <xf numFmtId="0" fontId="0" fillId="26" borderId="10" xfId="0" applyFill="1" applyBorder="1" applyAlignment="1">
      <alignment horizontal="center"/>
    </xf>
    <xf numFmtId="0" fontId="0" fillId="0" borderId="27" xfId="0" applyBorder="1"/>
    <xf numFmtId="5" fontId="14" fillId="0" borderId="28" xfId="0" applyNumberFormat="1" applyFont="1" applyFill="1" applyBorder="1"/>
    <xf numFmtId="0" fontId="28" fillId="0" borderId="29" xfId="0" applyFont="1" applyFill="1" applyBorder="1" applyAlignment="1">
      <alignment horizontal="center"/>
    </xf>
    <xf numFmtId="0" fontId="28" fillId="0" borderId="29" xfId="0" applyFont="1" applyFill="1" applyBorder="1" applyAlignment="1">
      <alignment horizontal="center" wrapText="1"/>
    </xf>
    <xf numFmtId="10" fontId="4" fillId="0" borderId="0" xfId="0" applyNumberFormat="1" applyFont="1" applyFill="1"/>
    <xf numFmtId="5" fontId="14" fillId="0" borderId="28" xfId="0" applyNumberFormat="1" applyFont="1" applyBorder="1" applyAlignment="1"/>
    <xf numFmtId="43" fontId="26" fillId="0" borderId="0" xfId="0" applyNumberFormat="1" applyFont="1" applyFill="1" applyBorder="1"/>
    <xf numFmtId="0" fontId="15" fillId="0" borderId="0" xfId="0" applyFont="1" applyAlignment="1">
      <alignment horizontal="center"/>
    </xf>
    <xf numFmtId="43" fontId="15" fillId="0" borderId="0" xfId="0" applyNumberFormat="1" applyFont="1" applyFill="1" applyBorder="1"/>
    <xf numFmtId="41" fontId="3" fillId="0" borderId="0" xfId="0" applyNumberFormat="1" applyFont="1"/>
    <xf numFmtId="41" fontId="30" fillId="0" borderId="21" xfId="0" applyNumberFormat="1" applyFont="1" applyBorder="1"/>
    <xf numFmtId="0" fontId="4" fillId="0" borderId="26" xfId="0" applyFont="1" applyBorder="1" applyAlignment="1">
      <alignment horizontal="center" wrapText="1"/>
    </xf>
    <xf numFmtId="43" fontId="0" fillId="0" borderId="0" xfId="28" applyFont="1" applyFill="1"/>
    <xf numFmtId="0" fontId="10" fillId="0" borderId="0" xfId="0" applyFont="1" applyFill="1"/>
    <xf numFmtId="41" fontId="0" fillId="0" borderId="10" xfId="0" applyNumberFormat="1" applyBorder="1" applyAlignment="1">
      <alignment horizontal="center"/>
    </xf>
    <xf numFmtId="41" fontId="0" fillId="0" borderId="30" xfId="0" applyNumberFormat="1" applyBorder="1" applyAlignment="1">
      <alignment horizontal="center"/>
    </xf>
    <xf numFmtId="41" fontId="30" fillId="0" borderId="0" xfId="0" applyNumberFormat="1" applyFont="1" applyBorder="1"/>
    <xf numFmtId="0" fontId="15" fillId="0" borderId="26" xfId="0" applyFont="1" applyBorder="1" applyAlignment="1">
      <alignment horizontal="left"/>
    </xf>
    <xf numFmtId="173" fontId="0" fillId="0" borderId="11" xfId="28" applyNumberFormat="1" applyFont="1" applyFill="1" applyBorder="1" applyAlignment="1">
      <alignment horizontal="center"/>
    </xf>
    <xf numFmtId="172" fontId="0" fillId="0" borderId="11" xfId="28" applyNumberFormat="1" applyFont="1" applyFill="1" applyBorder="1" applyAlignment="1"/>
    <xf numFmtId="173" fontId="0" fillId="0" borderId="10" xfId="28" applyNumberFormat="1" applyFont="1" applyFill="1" applyBorder="1" applyAlignment="1">
      <alignment horizontal="center"/>
    </xf>
    <xf numFmtId="172" fontId="0" fillId="0" borderId="10" xfId="28" applyNumberFormat="1" applyFont="1" applyFill="1" applyBorder="1" applyAlignment="1">
      <alignment horizontal="center"/>
    </xf>
    <xf numFmtId="172" fontId="0" fillId="0" borderId="10" xfId="28" applyNumberFormat="1" applyFont="1" applyFill="1" applyBorder="1" applyAlignment="1"/>
    <xf numFmtId="172" fontId="4" fillId="0" borderId="24" xfId="0" applyNumberFormat="1" applyFont="1" applyBorder="1"/>
    <xf numFmtId="172" fontId="0" fillId="0" borderId="31" xfId="0" applyNumberFormat="1" applyFill="1" applyBorder="1" applyAlignment="1">
      <alignment horizontal="center"/>
    </xf>
    <xf numFmtId="172" fontId="4" fillId="0" borderId="24" xfId="0" applyNumberFormat="1" applyFont="1" applyFill="1" applyBorder="1" applyAlignment="1">
      <alignment horizontal="center"/>
    </xf>
    <xf numFmtId="0" fontId="0" fillId="0" borderId="32" xfId="0" applyBorder="1" applyAlignment="1">
      <alignment horizontal="center"/>
    </xf>
    <xf numFmtId="173" fontId="4" fillId="0" borderId="10" xfId="28" applyNumberFormat="1" applyFont="1" applyBorder="1" applyAlignment="1">
      <alignment horizontal="center"/>
    </xf>
    <xf numFmtId="173" fontId="4" fillId="0" borderId="31" xfId="28" applyNumberFormat="1" applyFont="1" applyBorder="1" applyAlignment="1">
      <alignment horizontal="center"/>
    </xf>
    <xf numFmtId="0" fontId="4" fillId="0" borderId="10" xfId="0" applyFont="1" applyBorder="1"/>
    <xf numFmtId="0" fontId="7" fillId="0" borderId="10" xfId="0" applyFont="1" applyFill="1" applyBorder="1"/>
    <xf numFmtId="0" fontId="0" fillId="0" borderId="10" xfId="0" applyFill="1" applyBorder="1" applyAlignment="1">
      <alignment horizontal="center"/>
    </xf>
    <xf numFmtId="10" fontId="0" fillId="0" borderId="10" xfId="0" applyNumberFormat="1" applyBorder="1"/>
    <xf numFmtId="42" fontId="0" fillId="0" borderId="10" xfId="28" applyNumberFormat="1" applyFont="1" applyFill="1" applyBorder="1"/>
    <xf numFmtId="42" fontId="4" fillId="0" borderId="10" xfId="0" applyNumberFormat="1" applyFont="1" applyBorder="1"/>
    <xf numFmtId="41" fontId="0" fillId="0" borderId="10" xfId="28" applyNumberFormat="1" applyFont="1" applyFill="1" applyBorder="1"/>
    <xf numFmtId="41" fontId="4" fillId="0" borderId="10" xfId="0" applyNumberFormat="1" applyFont="1" applyBorder="1"/>
    <xf numFmtId="41" fontId="1" fillId="0" borderId="10" xfId="29" applyNumberFormat="1" applyFont="1" applyBorder="1" applyAlignment="1">
      <alignment horizontal="center"/>
    </xf>
    <xf numFmtId="41" fontId="1" fillId="0" borderId="10" xfId="28" applyNumberFormat="1" applyFont="1" applyFill="1" applyBorder="1"/>
    <xf numFmtId="0" fontId="29" fillId="0" borderId="33" xfId="0" applyFont="1" applyFill="1" applyBorder="1"/>
    <xf numFmtId="0" fontId="3" fillId="0" borderId="23" xfId="0" applyFont="1" applyFill="1" applyBorder="1"/>
    <xf numFmtId="42" fontId="0" fillId="0" borderId="23" xfId="28" applyNumberFormat="1" applyFont="1" applyFill="1" applyBorder="1" applyAlignment="1">
      <alignment horizontal="center"/>
    </xf>
    <xf numFmtId="9" fontId="0" fillId="0" borderId="23" xfId="0" applyNumberFormat="1" applyFill="1" applyBorder="1" applyAlignment="1">
      <alignment horizontal="center"/>
    </xf>
    <xf numFmtId="42" fontId="0" fillId="0" borderId="23" xfId="29" applyNumberFormat="1" applyFont="1" applyFill="1" applyBorder="1" applyAlignment="1">
      <alignment horizontal="center"/>
    </xf>
    <xf numFmtId="0" fontId="1" fillId="0" borderId="23" xfId="0" applyFont="1" applyFill="1" applyBorder="1" applyAlignment="1">
      <alignment horizontal="center"/>
    </xf>
    <xf numFmtId="42" fontId="0" fillId="0" borderId="23" xfId="0" applyNumberFormat="1" applyFill="1" applyBorder="1"/>
    <xf numFmtId="7" fontId="4" fillId="0" borderId="34" xfId="0" applyNumberFormat="1" applyFont="1" applyFill="1" applyBorder="1"/>
    <xf numFmtId="41" fontId="0" fillId="0" borderId="23" xfId="29" applyNumberFormat="1" applyFont="1" applyFill="1" applyBorder="1" applyAlignment="1">
      <alignment horizontal="center"/>
    </xf>
    <xf numFmtId="41" fontId="0" fillId="0" borderId="23" xfId="28" applyNumberFormat="1" applyFont="1" applyFill="1" applyBorder="1" applyAlignment="1">
      <alignment horizontal="center"/>
    </xf>
    <xf numFmtId="41" fontId="0" fillId="0" borderId="23" xfId="0" applyNumberFormat="1" applyFill="1" applyBorder="1"/>
    <xf numFmtId="41" fontId="4" fillId="0" borderId="34" xfId="0" applyNumberFormat="1" applyFont="1" applyFill="1" applyBorder="1"/>
    <xf numFmtId="0" fontId="0" fillId="0" borderId="23" xfId="0" applyFill="1" applyBorder="1" applyAlignment="1">
      <alignment horizontal="center"/>
    </xf>
    <xf numFmtId="41" fontId="1" fillId="0" borderId="23" xfId="28" applyNumberFormat="1" applyFont="1" applyFill="1" applyBorder="1" applyAlignment="1">
      <alignment horizontal="center"/>
    </xf>
    <xf numFmtId="41" fontId="1" fillId="0" borderId="23" xfId="29" applyNumberFormat="1" applyFont="1" applyFill="1" applyBorder="1" applyAlignment="1">
      <alignment horizontal="center"/>
    </xf>
    <xf numFmtId="42" fontId="1" fillId="0" borderId="30" xfId="28" applyNumberFormat="1" applyFont="1" applyFill="1" applyBorder="1"/>
    <xf numFmtId="41" fontId="4" fillId="0" borderId="35" xfId="0" applyNumberFormat="1" applyFont="1" applyFill="1" applyBorder="1"/>
    <xf numFmtId="42" fontId="0" fillId="0" borderId="30" xfId="28" applyNumberFormat="1" applyFont="1" applyFill="1" applyBorder="1"/>
    <xf numFmtId="42" fontId="4" fillId="0" borderId="30" xfId="0" applyNumberFormat="1" applyFont="1" applyBorder="1"/>
    <xf numFmtId="42" fontId="0" fillId="0" borderId="19" xfId="0" applyNumberFormat="1" applyFill="1" applyBorder="1"/>
    <xf numFmtId="42" fontId="4" fillId="0" borderId="19" xfId="0" applyNumberFormat="1" applyFont="1" applyFill="1" applyBorder="1"/>
    <xf numFmtId="42" fontId="0" fillId="0" borderId="19" xfId="0" applyNumberFormat="1" applyBorder="1"/>
    <xf numFmtId="173" fontId="0" fillId="25" borderId="10" xfId="28" applyNumberFormat="1" applyFont="1" applyFill="1" applyBorder="1" applyAlignment="1">
      <alignment horizontal="center"/>
    </xf>
    <xf numFmtId="0" fontId="0" fillId="26" borderId="25" xfId="0" applyFill="1" applyBorder="1" applyAlignment="1">
      <alignment horizontal="center" wrapText="1"/>
    </xf>
    <xf numFmtId="165" fontId="0" fillId="0" borderId="0" xfId="28" applyNumberFormat="1" applyFont="1" applyFill="1" applyBorder="1"/>
    <xf numFmtId="3" fontId="0" fillId="0" borderId="0" xfId="28" applyNumberFormat="1" applyFont="1" applyFill="1" applyBorder="1"/>
    <xf numFmtId="10" fontId="0" fillId="0" borderId="0" xfId="28" applyNumberFormat="1" applyFont="1" applyFill="1" applyBorder="1"/>
    <xf numFmtId="10" fontId="0" fillId="0" borderId="10" xfId="0" applyNumberFormat="1" applyFill="1" applyBorder="1"/>
    <xf numFmtId="0" fontId="4" fillId="0" borderId="22" xfId="0" applyFont="1" applyFill="1" applyBorder="1" applyAlignment="1">
      <alignment horizontal="center"/>
    </xf>
    <xf numFmtId="0" fontId="4" fillId="0" borderId="16" xfId="0" applyFont="1" applyFill="1" applyBorder="1" applyAlignment="1">
      <alignment horizontal="center"/>
    </xf>
    <xf numFmtId="0" fontId="4" fillId="0" borderId="12" xfId="0" applyFont="1" applyBorder="1"/>
    <xf numFmtId="0" fontId="15" fillId="0" borderId="0" xfId="0" applyFont="1" applyFill="1" applyBorder="1" applyAlignment="1">
      <alignment horizontal="left" wrapText="1"/>
    </xf>
    <xf numFmtId="0" fontId="15" fillId="0" borderId="0" xfId="0" applyFont="1" applyFill="1" applyBorder="1" applyAlignment="1">
      <alignment horizontal="left"/>
    </xf>
    <xf numFmtId="14" fontId="4" fillId="0" borderId="0" xfId="0" applyNumberFormat="1" applyFont="1" applyFill="1" applyAlignment="1">
      <alignment horizontal="center"/>
    </xf>
    <xf numFmtId="1" fontId="4" fillId="0" borderId="0" xfId="0" applyNumberFormat="1" applyFont="1" applyFill="1" applyAlignment="1">
      <alignment horizontal="center"/>
    </xf>
    <xf numFmtId="39" fontId="4" fillId="0" borderId="0" xfId="0" applyNumberFormat="1" applyFont="1" applyFill="1" applyAlignment="1">
      <alignment horizontal="center"/>
    </xf>
    <xf numFmtId="0" fontId="14" fillId="24" borderId="0" xfId="0" applyFont="1" applyFill="1"/>
    <xf numFmtId="0" fontId="4" fillId="0" borderId="10" xfId="0" applyFont="1" applyFill="1" applyBorder="1" applyAlignment="1">
      <alignment horizontal="center" wrapText="1"/>
    </xf>
    <xf numFmtId="0" fontId="0" fillId="0" borderId="25" xfId="0" applyBorder="1"/>
    <xf numFmtId="0" fontId="0" fillId="0" borderId="18" xfId="0" applyFill="1" applyBorder="1"/>
    <xf numFmtId="5" fontId="15" fillId="0" borderId="10" xfId="28" applyNumberFormat="1" applyFont="1" applyFill="1" applyBorder="1"/>
    <xf numFmtId="41" fontId="15" fillId="0" borderId="10" xfId="28" applyNumberFormat="1" applyFont="1" applyFill="1" applyBorder="1"/>
    <xf numFmtId="41" fontId="15" fillId="0" borderId="11" xfId="0" applyNumberFormat="1" applyFont="1" applyFill="1" applyBorder="1"/>
    <xf numFmtId="41" fontId="4" fillId="0" borderId="22" xfId="0" applyNumberFormat="1" applyFont="1" applyFill="1" applyBorder="1"/>
    <xf numFmtId="5" fontId="4" fillId="0" borderId="10" xfId="0" applyNumberFormat="1" applyFont="1" applyFill="1" applyBorder="1"/>
    <xf numFmtId="5" fontId="0" fillId="0" borderId="10" xfId="0" applyNumberFormat="1" applyFill="1" applyBorder="1"/>
    <xf numFmtId="0" fontId="15" fillId="0" borderId="10" xfId="0" applyFont="1" applyFill="1" applyBorder="1"/>
    <xf numFmtId="41" fontId="15" fillId="0" borderId="11" xfId="28" applyNumberFormat="1" applyFont="1" applyFill="1" applyBorder="1"/>
    <xf numFmtId="0" fontId="4" fillId="25" borderId="0" xfId="0" applyFont="1" applyFill="1"/>
    <xf numFmtId="172" fontId="4" fillId="0" borderId="36" xfId="0" applyNumberFormat="1" applyFont="1" applyFill="1" applyBorder="1"/>
    <xf numFmtId="42" fontId="4" fillId="0" borderId="0" xfId="0" applyNumberFormat="1" applyFont="1" applyBorder="1"/>
    <xf numFmtId="0" fontId="15" fillId="0" borderId="0" xfId="0" applyFont="1" applyBorder="1" applyAlignment="1">
      <alignment horizontal="left"/>
    </xf>
    <xf numFmtId="172" fontId="4" fillId="0" borderId="0" xfId="0" applyNumberFormat="1" applyFont="1" applyBorder="1"/>
    <xf numFmtId="43" fontId="4" fillId="0" borderId="0" xfId="28" applyFont="1" applyFill="1" applyBorder="1"/>
    <xf numFmtId="0" fontId="4" fillId="0" borderId="10" xfId="0" applyFont="1" applyBorder="1" applyAlignment="1" applyProtection="1">
      <alignment horizontal="center"/>
    </xf>
    <xf numFmtId="14" fontId="0" fillId="24" borderId="10" xfId="0" applyNumberFormat="1" applyFill="1" applyBorder="1" applyAlignment="1" applyProtection="1">
      <alignment horizontal="center" wrapText="1"/>
      <protection locked="0"/>
    </xf>
    <xf numFmtId="1" fontId="0" fillId="24" borderId="10" xfId="0" applyNumberFormat="1" applyFill="1" applyBorder="1" applyAlignment="1" applyProtection="1">
      <alignment horizontal="center" wrapText="1"/>
      <protection locked="0"/>
    </xf>
    <xf numFmtId="10" fontId="0" fillId="24" borderId="10" xfId="0" applyNumberFormat="1" applyFill="1" applyBorder="1" applyAlignment="1" applyProtection="1">
      <alignment horizontal="center" wrapText="1"/>
      <protection locked="0"/>
    </xf>
    <xf numFmtId="41" fontId="0" fillId="24" borderId="10" xfId="28" applyNumberFormat="1" applyFont="1" applyFill="1" applyBorder="1" applyProtection="1">
      <protection locked="0"/>
    </xf>
    <xf numFmtId="3" fontId="0" fillId="24" borderId="10" xfId="28" applyNumberFormat="1" applyFont="1" applyFill="1" applyBorder="1" applyProtection="1">
      <protection locked="0"/>
    </xf>
    <xf numFmtId="173" fontId="0" fillId="24" borderId="10" xfId="28" applyNumberFormat="1" applyFont="1" applyFill="1" applyBorder="1" applyAlignment="1" applyProtection="1">
      <alignment horizontal="center"/>
      <protection locked="0"/>
    </xf>
    <xf numFmtId="42" fontId="0" fillId="24" borderId="30" xfId="28" applyNumberFormat="1" applyFont="1" applyFill="1" applyBorder="1" applyAlignment="1" applyProtection="1">
      <alignment horizontal="center"/>
      <protection locked="0"/>
    </xf>
    <xf numFmtId="42" fontId="0" fillId="24" borderId="37" xfId="28" applyNumberFormat="1" applyFont="1" applyFill="1" applyBorder="1" applyAlignment="1" applyProtection="1">
      <alignment horizontal="center"/>
      <protection locked="0"/>
    </xf>
    <xf numFmtId="42" fontId="0" fillId="24" borderId="10" xfId="28" applyNumberFormat="1" applyFont="1" applyFill="1" applyBorder="1" applyAlignment="1" applyProtection="1">
      <alignment horizontal="center"/>
      <protection locked="0"/>
    </xf>
    <xf numFmtId="41" fontId="0" fillId="24" borderId="10" xfId="28" applyNumberFormat="1" applyFont="1" applyFill="1" applyBorder="1" applyAlignment="1" applyProtection="1">
      <alignment horizontal="center"/>
      <protection locked="0"/>
    </xf>
    <xf numFmtId="41" fontId="0" fillId="24" borderId="10" xfId="0" applyNumberFormat="1" applyFill="1" applyBorder="1" applyProtection="1">
      <protection locked="0"/>
    </xf>
    <xf numFmtId="42" fontId="1" fillId="24" borderId="30" xfId="28" applyNumberFormat="1" applyFont="1" applyFill="1" applyBorder="1" applyAlignment="1" applyProtection="1">
      <alignment horizontal="center"/>
      <protection locked="0"/>
    </xf>
    <xf numFmtId="42" fontId="1" fillId="24" borderId="37" xfId="28" applyNumberFormat="1" applyFont="1" applyFill="1" applyBorder="1" applyAlignment="1" applyProtection="1">
      <alignment horizontal="center"/>
      <protection locked="0"/>
    </xf>
    <xf numFmtId="41" fontId="1" fillId="24" borderId="10" xfId="28" applyNumberFormat="1" applyFont="1" applyFill="1" applyBorder="1" applyAlignment="1" applyProtection="1">
      <alignment horizontal="center"/>
      <protection locked="0"/>
    </xf>
    <xf numFmtId="0" fontId="1" fillId="24" borderId="10" xfId="0" applyFont="1" applyFill="1" applyBorder="1" applyAlignment="1" applyProtection="1">
      <alignment horizontal="center"/>
      <protection locked="0"/>
    </xf>
    <xf numFmtId="42" fontId="0" fillId="24" borderId="10" xfId="29" applyNumberFormat="1" applyFont="1" applyFill="1" applyBorder="1" applyAlignment="1" applyProtection="1">
      <alignment horizontal="center"/>
      <protection locked="0"/>
    </xf>
    <xf numFmtId="41" fontId="0" fillId="24" borderId="10" xfId="29" applyNumberFormat="1" applyFont="1" applyFill="1" applyBorder="1" applyAlignment="1" applyProtection="1">
      <alignment horizontal="center"/>
      <protection locked="0"/>
    </xf>
    <xf numFmtId="0" fontId="0" fillId="24" borderId="10" xfId="0" applyFill="1" applyBorder="1" applyAlignment="1" applyProtection="1">
      <alignment horizontal="center"/>
      <protection locked="0"/>
    </xf>
    <xf numFmtId="42" fontId="4" fillId="0" borderId="38" xfId="0" applyNumberFormat="1" applyFont="1" applyFill="1" applyBorder="1"/>
    <xf numFmtId="42" fontId="0" fillId="24" borderId="30" xfId="0" applyNumberFormat="1" applyFill="1" applyBorder="1" applyProtection="1">
      <protection locked="0"/>
    </xf>
    <xf numFmtId="0" fontId="0" fillId="24" borderId="32" xfId="0" applyFill="1" applyBorder="1" applyAlignment="1" applyProtection="1">
      <alignment horizontal="left"/>
      <protection locked="0"/>
    </xf>
    <xf numFmtId="0" fontId="0" fillId="24" borderId="39" xfId="0" applyFill="1" applyBorder="1" applyAlignment="1" applyProtection="1">
      <alignment horizontal="left"/>
      <protection locked="0"/>
    </xf>
    <xf numFmtId="41" fontId="0" fillId="24" borderId="30" xfId="0" applyNumberFormat="1" applyFill="1" applyBorder="1" applyProtection="1">
      <protection locked="0"/>
    </xf>
    <xf numFmtId="0" fontId="1" fillId="24" borderId="30" xfId="0" applyFont="1" applyFill="1" applyBorder="1" applyAlignment="1" applyProtection="1">
      <alignment horizontal="center"/>
      <protection locked="0"/>
    </xf>
    <xf numFmtId="0" fontId="0" fillId="0" borderId="40" xfId="0" applyBorder="1" applyAlignment="1">
      <alignment horizontal="center"/>
    </xf>
    <xf numFmtId="7" fontId="0" fillId="0" borderId="12" xfId="0" applyNumberFormat="1" applyBorder="1"/>
    <xf numFmtId="41" fontId="4" fillId="0" borderId="38" xfId="0" applyNumberFormat="1" applyFont="1" applyBorder="1"/>
    <xf numFmtId="0" fontId="11" fillId="0" borderId="41" xfId="0" applyFont="1" applyFill="1" applyBorder="1" applyAlignment="1">
      <alignment horizontal="left"/>
    </xf>
    <xf numFmtId="0" fontId="0" fillId="0" borderId="42" xfId="0" applyFill="1" applyBorder="1" applyAlignment="1">
      <alignment horizontal="left"/>
    </xf>
    <xf numFmtId="0" fontId="0" fillId="0" borderId="43" xfId="0" applyFill="1" applyBorder="1"/>
    <xf numFmtId="41" fontId="0" fillId="0" borderId="43" xfId="0" applyNumberFormat="1" applyFill="1" applyBorder="1"/>
    <xf numFmtId="9" fontId="0" fillId="0" borderId="43" xfId="0" applyNumberFormat="1" applyFill="1" applyBorder="1" applyAlignment="1">
      <alignment horizontal="center"/>
    </xf>
    <xf numFmtId="41" fontId="0" fillId="0" borderId="43" xfId="0" applyNumberFormat="1" applyFill="1" applyBorder="1" applyAlignment="1">
      <alignment horizontal="center"/>
    </xf>
    <xf numFmtId="0" fontId="1" fillId="0" borderId="43" xfId="0" applyFont="1" applyFill="1" applyBorder="1" applyAlignment="1">
      <alignment horizontal="center"/>
    </xf>
    <xf numFmtId="41" fontId="0" fillId="0" borderId="43" xfId="29" applyNumberFormat="1" applyFont="1" applyFill="1" applyBorder="1"/>
    <xf numFmtId="0" fontId="3" fillId="0" borderId="23" xfId="0" applyFont="1" applyFill="1" applyBorder="1" applyAlignment="1">
      <alignment horizontal="left"/>
    </xf>
    <xf numFmtId="41" fontId="0" fillId="0" borderId="23" xfId="0" applyNumberFormat="1" applyFill="1" applyBorder="1" applyAlignment="1">
      <alignment horizontal="center"/>
    </xf>
    <xf numFmtId="41" fontId="0" fillId="0" borderId="23" xfId="29" applyNumberFormat="1" applyFont="1" applyFill="1" applyBorder="1"/>
    <xf numFmtId="0" fontId="11" fillId="0" borderId="33" xfId="0" applyFont="1" applyFill="1" applyBorder="1" applyAlignment="1">
      <alignment horizontal="left"/>
    </xf>
    <xf numFmtId="0" fontId="0" fillId="0" borderId="11" xfId="0" applyBorder="1" applyAlignment="1">
      <alignment horizontal="left"/>
    </xf>
    <xf numFmtId="7" fontId="4" fillId="0" borderId="0" xfId="0" applyNumberFormat="1" applyFont="1" applyBorder="1"/>
    <xf numFmtId="41" fontId="1" fillId="0" borderId="23" xfId="29" applyNumberFormat="1" applyFont="1" applyFill="1" applyBorder="1"/>
    <xf numFmtId="0" fontId="29" fillId="0" borderId="33" xfId="0" applyFont="1" applyFill="1" applyBorder="1" applyAlignment="1">
      <alignment horizontal="left"/>
    </xf>
    <xf numFmtId="0" fontId="5" fillId="0" borderId="0" xfId="0" applyFont="1" applyFill="1" applyBorder="1" applyAlignment="1">
      <alignment horizontal="left"/>
    </xf>
    <xf numFmtId="170" fontId="49" fillId="0" borderId="0" xfId="0" applyNumberFormat="1" applyFont="1" applyBorder="1"/>
    <xf numFmtId="0" fontId="4" fillId="0" borderId="11" xfId="0" applyFont="1" applyBorder="1" applyAlignment="1">
      <alignment horizontal="center"/>
    </xf>
    <xf numFmtId="0" fontId="0" fillId="0" borderId="25" xfId="0" applyBorder="1" applyAlignment="1">
      <alignment horizontal="center"/>
    </xf>
    <xf numFmtId="0" fontId="7" fillId="0" borderId="0" xfId="0" applyFont="1" applyFill="1"/>
    <xf numFmtId="0" fontId="50" fillId="0" borderId="33" xfId="0" applyFont="1" applyFill="1" applyBorder="1"/>
    <xf numFmtId="0" fontId="8" fillId="24" borderId="10" xfId="0" quotePrefix="1" applyFont="1" applyFill="1" applyBorder="1" applyAlignment="1" applyProtection="1">
      <alignment horizontal="left"/>
      <protection locked="0"/>
    </xf>
    <xf numFmtId="0" fontId="8" fillId="24" borderId="10" xfId="0" applyFont="1" applyFill="1" applyBorder="1" applyAlignment="1" applyProtection="1">
      <alignment horizontal="left"/>
      <protection locked="0"/>
    </xf>
    <xf numFmtId="0" fontId="0" fillId="24" borderId="10" xfId="0" applyNumberFormat="1" applyFill="1" applyBorder="1" applyAlignment="1" applyProtection="1">
      <alignment horizontal="center"/>
      <protection locked="0"/>
    </xf>
    <xf numFmtId="0" fontId="1" fillId="24" borderId="10" xfId="0" applyNumberFormat="1" applyFont="1" applyFill="1" applyBorder="1" applyAlignment="1" applyProtection="1">
      <alignment horizontal="center"/>
      <protection locked="0"/>
    </xf>
    <xf numFmtId="42" fontId="4" fillId="0" borderId="30" xfId="0" applyNumberFormat="1" applyFont="1" applyBorder="1" applyAlignment="1">
      <alignment horizontal="center"/>
    </xf>
    <xf numFmtId="42" fontId="0" fillId="0" borderId="30" xfId="28" applyNumberFormat="1" applyFont="1" applyFill="1" applyBorder="1" applyAlignment="1">
      <alignment horizontal="center"/>
    </xf>
    <xf numFmtId="42" fontId="0" fillId="0" borderId="10" xfId="28" applyNumberFormat="1" applyFont="1" applyFill="1" applyBorder="1" applyAlignment="1">
      <alignment horizontal="center"/>
    </xf>
    <xf numFmtId="42" fontId="0" fillId="24" borderId="10" xfId="0" applyNumberFormat="1" applyFill="1" applyBorder="1" applyAlignment="1" applyProtection="1">
      <alignment horizontal="center"/>
      <protection locked="0"/>
    </xf>
    <xf numFmtId="42" fontId="1" fillId="24" borderId="10" xfId="29" applyNumberFormat="1" applyFont="1" applyFill="1" applyBorder="1" applyAlignment="1" applyProtection="1">
      <alignment horizontal="center"/>
      <protection locked="0"/>
    </xf>
    <xf numFmtId="42" fontId="1" fillId="24" borderId="10" xfId="28" applyNumberFormat="1" applyFont="1" applyFill="1" applyBorder="1" applyAlignment="1" applyProtection="1">
      <alignment horizontal="center"/>
      <protection locked="0"/>
    </xf>
    <xf numFmtId="41" fontId="0" fillId="0" borderId="10" xfId="28" applyNumberFormat="1" applyFont="1" applyFill="1" applyBorder="1" applyAlignment="1">
      <alignment horizontal="center"/>
    </xf>
    <xf numFmtId="41" fontId="4" fillId="0" borderId="10" xfId="0" applyNumberFormat="1" applyFont="1" applyBorder="1" applyAlignment="1">
      <alignment horizontal="center"/>
    </xf>
    <xf numFmtId="42" fontId="1" fillId="0" borderId="10" xfId="29" applyNumberFormat="1" applyFont="1" applyBorder="1" applyAlignment="1">
      <alignment horizontal="center"/>
    </xf>
    <xf numFmtId="42" fontId="1" fillId="0" borderId="30" xfId="28" applyNumberFormat="1" applyFont="1" applyFill="1" applyBorder="1" applyAlignment="1">
      <alignment horizontal="center"/>
    </xf>
    <xf numFmtId="42" fontId="1" fillId="0" borderId="10" xfId="28" applyNumberFormat="1" applyFont="1" applyFill="1" applyBorder="1" applyAlignment="1">
      <alignment horizontal="center"/>
    </xf>
    <xf numFmtId="42" fontId="0" fillId="0" borderId="19" xfId="0" applyNumberFormat="1" applyFill="1" applyBorder="1" applyAlignment="1">
      <alignment horizontal="center"/>
    </xf>
    <xf numFmtId="42" fontId="4" fillId="0" borderId="10" xfId="0" applyNumberFormat="1" applyFont="1" applyBorder="1" applyAlignment="1">
      <alignment horizontal="center"/>
    </xf>
    <xf numFmtId="42" fontId="4" fillId="0" borderId="19" xfId="0" applyNumberFormat="1" applyFont="1" applyFill="1" applyBorder="1" applyAlignment="1">
      <alignment horizontal="center"/>
    </xf>
    <xf numFmtId="0" fontId="1" fillId="24" borderId="32" xfId="0" applyFont="1" applyFill="1" applyBorder="1" applyAlignment="1" applyProtection="1">
      <alignment horizontal="left"/>
      <protection locked="0"/>
    </xf>
    <xf numFmtId="0" fontId="1" fillId="24" borderId="39" xfId="0" applyFont="1" applyFill="1" applyBorder="1" applyAlignment="1" applyProtection="1">
      <alignment horizontal="left"/>
      <protection locked="0"/>
    </xf>
    <xf numFmtId="42" fontId="0" fillId="24" borderId="30" xfId="0" applyNumberFormat="1" applyFill="1" applyBorder="1" applyAlignment="1" applyProtection="1">
      <alignment horizontal="center"/>
      <protection locked="0"/>
    </xf>
    <xf numFmtId="42" fontId="0" fillId="0" borderId="10" xfId="0" applyNumberFormat="1" applyBorder="1" applyAlignment="1">
      <alignment horizontal="center"/>
    </xf>
    <xf numFmtId="41" fontId="4" fillId="0" borderId="44" xfId="0" applyNumberFormat="1" applyFont="1" applyBorder="1" applyAlignment="1">
      <alignment horizontal="center"/>
    </xf>
    <xf numFmtId="41" fontId="4" fillId="0" borderId="45" xfId="0" applyNumberFormat="1" applyFont="1" applyBorder="1" applyAlignment="1">
      <alignment horizontal="center"/>
    </xf>
    <xf numFmtId="42" fontId="4" fillId="0" borderId="19" xfId="0" applyNumberFormat="1" applyFont="1" applyBorder="1" applyAlignment="1">
      <alignment horizontal="center"/>
    </xf>
    <xf numFmtId="42" fontId="4" fillId="0" borderId="44" xfId="0" applyNumberFormat="1" applyFont="1" applyBorder="1" applyAlignment="1">
      <alignment horizontal="center"/>
    </xf>
    <xf numFmtId="0" fontId="15" fillId="24" borderId="32" xfId="0" applyFont="1" applyFill="1" applyBorder="1" applyAlignment="1" applyProtection="1">
      <alignment horizontal="left"/>
      <protection locked="0"/>
    </xf>
    <xf numFmtId="0" fontId="15" fillId="24" borderId="39" xfId="0" applyFont="1" applyFill="1" applyBorder="1" applyAlignment="1" applyProtection="1">
      <alignment horizontal="left"/>
      <protection locked="0"/>
    </xf>
    <xf numFmtId="42" fontId="0" fillId="0" borderId="38" xfId="0" applyNumberFormat="1" applyBorder="1"/>
    <xf numFmtId="41" fontId="0" fillId="0" borderId="12" xfId="0" applyNumberFormat="1" applyBorder="1"/>
    <xf numFmtId="42" fontId="0" fillId="0" borderId="38" xfId="0" applyNumberFormat="1" applyFill="1" applyBorder="1"/>
    <xf numFmtId="41" fontId="4" fillId="0" borderId="12" xfId="0" applyNumberFormat="1" applyFont="1" applyBorder="1"/>
    <xf numFmtId="41" fontId="0" fillId="0" borderId="0" xfId="0" applyNumberFormat="1" applyBorder="1"/>
    <xf numFmtId="41" fontId="1" fillId="0" borderId="43" xfId="28" applyNumberFormat="1" applyFont="1" applyFill="1" applyBorder="1"/>
    <xf numFmtId="41" fontId="1" fillId="0" borderId="31" xfId="28" applyNumberFormat="1" applyFont="1" applyFill="1" applyBorder="1"/>
    <xf numFmtId="41" fontId="15" fillId="0" borderId="46" xfId="0" applyNumberFormat="1" applyFont="1" applyBorder="1"/>
    <xf numFmtId="41" fontId="4" fillId="0" borderId="46" xfId="0" applyNumberFormat="1" applyFont="1" applyBorder="1"/>
    <xf numFmtId="0" fontId="0" fillId="0" borderId="0" xfId="0" applyFill="1" applyBorder="1" applyAlignment="1">
      <alignment wrapText="1"/>
    </xf>
    <xf numFmtId="0" fontId="14" fillId="0" borderId="0" xfId="0" applyNumberFormat="1" applyFont="1" applyAlignment="1">
      <alignment horizontal="right"/>
    </xf>
    <xf numFmtId="0" fontId="14" fillId="27" borderId="0" xfId="0" applyFont="1" applyFill="1" applyAlignment="1">
      <alignment horizontal="right"/>
    </xf>
    <xf numFmtId="0" fontId="21" fillId="0" borderId="0" xfId="0" applyFont="1" applyBorder="1" applyAlignment="1">
      <alignment horizontal="left"/>
    </xf>
    <xf numFmtId="0" fontId="51" fillId="0" borderId="0" xfId="0" applyFont="1" applyBorder="1" applyProtection="1"/>
    <xf numFmtId="37" fontId="51" fillId="0" borderId="0" xfId="0" applyNumberFormat="1" applyFont="1" applyBorder="1" applyAlignment="1" applyProtection="1">
      <alignment horizontal="right"/>
    </xf>
    <xf numFmtId="0" fontId="4" fillId="0" borderId="17" xfId="0" applyFont="1" applyBorder="1" applyAlignment="1">
      <alignment horizontal="center"/>
    </xf>
    <xf numFmtId="0" fontId="0" fillId="0" borderId="21" xfId="0" applyBorder="1" applyAlignment="1">
      <alignment horizontal="center"/>
    </xf>
    <xf numFmtId="42" fontId="4" fillId="0" borderId="11" xfId="0" applyNumberFormat="1" applyFont="1" applyFill="1" applyBorder="1"/>
    <xf numFmtId="0" fontId="0" fillId="0" borderId="14" xfId="0" applyBorder="1"/>
    <xf numFmtId="14" fontId="4" fillId="0" borderId="0" xfId="0" applyNumberFormat="1" applyFont="1" applyFill="1" applyBorder="1" applyAlignment="1">
      <alignment horizontal="center"/>
    </xf>
    <xf numFmtId="14" fontId="4" fillId="0" borderId="11" xfId="0" applyNumberFormat="1" applyFont="1" applyFill="1" applyBorder="1" applyAlignment="1">
      <alignment horizontal="center"/>
    </xf>
    <xf numFmtId="1" fontId="4" fillId="0" borderId="0" xfId="0" applyNumberFormat="1" applyFont="1" applyFill="1" applyBorder="1" applyAlignment="1">
      <alignment horizontal="center"/>
    </xf>
    <xf numFmtId="1" fontId="4" fillId="0" borderId="11" xfId="0" applyNumberFormat="1" applyFont="1" applyFill="1" applyBorder="1" applyAlignment="1">
      <alignment horizontal="center"/>
    </xf>
    <xf numFmtId="39" fontId="4" fillId="0" borderId="0" xfId="0" applyNumberFormat="1" applyFont="1" applyFill="1" applyBorder="1" applyAlignment="1">
      <alignment horizontal="center"/>
    </xf>
    <xf numFmtId="39" fontId="4" fillId="0" borderId="11" xfId="0" applyNumberFormat="1" applyFont="1" applyFill="1" applyBorder="1" applyAlignment="1">
      <alignment horizontal="center"/>
    </xf>
    <xf numFmtId="172" fontId="0" fillId="0" borderId="25" xfId="0" applyNumberFormat="1" applyFill="1" applyBorder="1" applyAlignment="1">
      <alignment horizontal="center"/>
    </xf>
    <xf numFmtId="172" fontId="4" fillId="0" borderId="0" xfId="0" applyNumberFormat="1" applyFont="1" applyFill="1" applyBorder="1"/>
    <xf numFmtId="172" fontId="4" fillId="0" borderId="11" xfId="0" applyNumberFormat="1" applyFont="1" applyFill="1" applyBorder="1"/>
    <xf numFmtId="0" fontId="48" fillId="0" borderId="0" xfId="0" applyFont="1" applyBorder="1" applyAlignment="1"/>
    <xf numFmtId="42" fontId="4" fillId="0" borderId="11" xfId="0" applyNumberFormat="1" applyFont="1" applyBorder="1"/>
    <xf numFmtId="0" fontId="48" fillId="0" borderId="0" xfId="0" applyFont="1" applyBorder="1" applyAlignment="1">
      <alignment horizontal="left"/>
    </xf>
    <xf numFmtId="172" fontId="4" fillId="0" borderId="11" xfId="0" applyNumberFormat="1" applyFont="1" applyBorder="1"/>
    <xf numFmtId="43" fontId="4" fillId="0" borderId="0" xfId="0" applyNumberFormat="1" applyFont="1" applyBorder="1"/>
    <xf numFmtId="0" fontId="0" fillId="25" borderId="11" xfId="0" applyFill="1" applyBorder="1" applyAlignment="1">
      <alignment horizontal="center"/>
    </xf>
    <xf numFmtId="0" fontId="51" fillId="0" borderId="0" xfId="0" applyFont="1" applyProtection="1"/>
    <xf numFmtId="0" fontId="51" fillId="0" borderId="47" xfId="0" applyFont="1" applyBorder="1" applyProtection="1"/>
    <xf numFmtId="37" fontId="54" fillId="0" borderId="0" xfId="0" applyNumberFormat="1" applyFont="1" applyBorder="1" applyAlignment="1" applyProtection="1">
      <alignment horizontal="left"/>
    </xf>
    <xf numFmtId="0" fontId="54" fillId="0" borderId="0" xfId="0" applyFont="1" applyBorder="1" applyProtection="1"/>
    <xf numFmtId="0" fontId="54" fillId="0" borderId="40" xfId="0" applyFont="1" applyBorder="1" applyProtection="1"/>
    <xf numFmtId="0" fontId="54" fillId="0" borderId="0" xfId="0" applyFont="1" applyFill="1" applyBorder="1" applyProtection="1"/>
    <xf numFmtId="0" fontId="54" fillId="0" borderId="0" xfId="0" applyFont="1" applyBorder="1" applyAlignment="1" applyProtection="1">
      <alignment horizontal="left"/>
    </xf>
    <xf numFmtId="37" fontId="55" fillId="0" borderId="0" xfId="0" applyNumberFormat="1" applyFont="1" applyBorder="1" applyAlignment="1" applyProtection="1"/>
    <xf numFmtId="0" fontId="55" fillId="0" borderId="0" xfId="0" applyFont="1" applyProtection="1"/>
    <xf numFmtId="0" fontId="55" fillId="0" borderId="47" xfId="0" applyFont="1" applyBorder="1" applyProtection="1"/>
    <xf numFmtId="37" fontId="55" fillId="0" borderId="0" xfId="0" applyNumberFormat="1" applyFont="1" applyBorder="1" applyAlignment="1" applyProtection="1">
      <alignment horizontal="left"/>
    </xf>
    <xf numFmtId="0" fontId="55" fillId="0" borderId="0" xfId="0" applyFont="1" applyBorder="1" applyProtection="1"/>
    <xf numFmtId="0" fontId="55" fillId="0" borderId="40" xfId="0" applyFont="1" applyBorder="1" applyProtection="1"/>
    <xf numFmtId="0" fontId="55" fillId="0" borderId="0" xfId="0" applyFont="1" applyFill="1" applyBorder="1" applyProtection="1"/>
    <xf numFmtId="37" fontId="55" fillId="0" borderId="0" xfId="0" applyNumberFormat="1" applyFont="1" applyBorder="1" applyAlignment="1" applyProtection="1">
      <alignment horizontal="center"/>
    </xf>
    <xf numFmtId="14" fontId="55" fillId="0" borderId="10" xfId="0" applyNumberFormat="1" applyFont="1" applyBorder="1" applyAlignment="1" applyProtection="1">
      <alignment horizontal="center"/>
    </xf>
    <xf numFmtId="0" fontId="55" fillId="0" borderId="0" xfId="0" applyFont="1" applyBorder="1" applyAlignment="1" applyProtection="1">
      <alignment horizontal="center"/>
    </xf>
    <xf numFmtId="14" fontId="55" fillId="0" borderId="0" xfId="0" applyNumberFormat="1" applyFont="1" applyFill="1" applyBorder="1" applyAlignment="1" applyProtection="1">
      <alignment horizontal="center"/>
    </xf>
    <xf numFmtId="0" fontId="21" fillId="0" borderId="0" xfId="0" applyFont="1" applyAlignment="1"/>
    <xf numFmtId="14" fontId="0" fillId="0" borderId="0" xfId="0" applyNumberFormat="1" applyFill="1" applyBorder="1" applyAlignment="1" applyProtection="1">
      <alignment horizontal="center" wrapText="1"/>
      <protection locked="0"/>
    </xf>
    <xf numFmtId="0" fontId="0" fillId="24" borderId="10" xfId="0" applyFill="1" applyBorder="1" applyAlignment="1" applyProtection="1">
      <alignment horizontal="center" wrapText="1"/>
      <protection locked="0"/>
    </xf>
    <xf numFmtId="0" fontId="14" fillId="0" borderId="0" xfId="0" applyNumberFormat="1" applyFont="1" applyAlignment="1"/>
    <xf numFmtId="14" fontId="21" fillId="0" borderId="0" xfId="0" applyNumberFormat="1" applyFont="1" applyAlignment="1"/>
    <xf numFmtId="169" fontId="14" fillId="0" borderId="0" xfId="0" applyNumberFormat="1" applyFont="1" applyAlignment="1"/>
    <xf numFmtId="0" fontId="4" fillId="0" borderId="31" xfId="0" applyFont="1" applyFill="1" applyBorder="1" applyAlignment="1">
      <alignment horizontal="center"/>
    </xf>
    <xf numFmtId="0" fontId="0" fillId="0" borderId="22" xfId="0" applyFill="1" applyBorder="1"/>
    <xf numFmtId="0" fontId="15" fillId="0" borderId="11" xfId="0" applyFont="1" applyFill="1" applyBorder="1"/>
    <xf numFmtId="0" fontId="15" fillId="0" borderId="22" xfId="0" applyFont="1" applyFill="1" applyBorder="1"/>
    <xf numFmtId="0" fontId="4" fillId="0" borderId="12" xfId="0" applyFont="1" applyFill="1" applyBorder="1" applyAlignment="1">
      <alignment horizontal="center"/>
    </xf>
    <xf numFmtId="0" fontId="51" fillId="0" borderId="12" xfId="0" applyFont="1" applyBorder="1" applyProtection="1"/>
    <xf numFmtId="0" fontId="51" fillId="0" borderId="11" xfId="0" applyFont="1" applyBorder="1" applyProtection="1"/>
    <xf numFmtId="0" fontId="54" fillId="0" borderId="0" xfId="0" applyFont="1" applyProtection="1"/>
    <xf numFmtId="0" fontId="54" fillId="0" borderId="11" xfId="0" applyFont="1" applyBorder="1" applyProtection="1"/>
    <xf numFmtId="0" fontId="51" fillId="0" borderId="48" xfId="0" applyFont="1" applyBorder="1" applyProtection="1"/>
    <xf numFmtId="37" fontId="51" fillId="0" borderId="0" xfId="0" applyNumberFormat="1" applyFont="1" applyAlignment="1" applyProtection="1">
      <alignment horizontal="left"/>
    </xf>
    <xf numFmtId="0" fontId="51" fillId="0" borderId="49" xfId="0" applyFont="1" applyBorder="1" applyProtection="1"/>
    <xf numFmtId="37" fontId="51" fillId="27" borderId="0" xfId="0" applyNumberFormat="1" applyFont="1" applyFill="1" applyBorder="1" applyAlignment="1" applyProtection="1">
      <alignment horizontal="left"/>
    </xf>
    <xf numFmtId="37" fontId="51" fillId="0" borderId="0" xfId="0" applyNumberFormat="1" applyFont="1" applyBorder="1" applyProtection="1"/>
    <xf numFmtId="37" fontId="51" fillId="0" borderId="0" xfId="0" applyNumberFormat="1" applyFont="1" applyBorder="1" applyAlignment="1" applyProtection="1">
      <alignment horizontal="left"/>
    </xf>
    <xf numFmtId="0" fontId="51" fillId="0" borderId="50" xfId="0" applyFont="1" applyBorder="1" applyProtection="1"/>
    <xf numFmtId="37" fontId="51" fillId="0" borderId="49" xfId="0" applyNumberFormat="1" applyFont="1" applyBorder="1" applyAlignment="1" applyProtection="1">
      <alignment horizontal="left"/>
    </xf>
    <xf numFmtId="0" fontId="51" fillId="0" borderId="10" xfId="0" applyNumberFormat="1" applyFont="1" applyFill="1" applyBorder="1" applyAlignment="1" applyProtection="1">
      <alignment horizontal="center"/>
    </xf>
    <xf numFmtId="14" fontId="51" fillId="0" borderId="10" xfId="0" applyNumberFormat="1" applyFont="1" applyFill="1" applyBorder="1" applyAlignment="1" applyProtection="1">
      <alignment horizontal="center"/>
    </xf>
    <xf numFmtId="14" fontId="51" fillId="0" borderId="0" xfId="0" applyNumberFormat="1" applyFont="1" applyBorder="1" applyProtection="1"/>
    <xf numFmtId="0" fontId="51" fillId="0" borderId="0" xfId="0" applyFont="1" applyBorder="1" applyAlignment="1" applyProtection="1">
      <alignment horizontal="centerContinuous"/>
    </xf>
    <xf numFmtId="0" fontId="51" fillId="0" borderId="0" xfId="0" applyFont="1" applyBorder="1" applyAlignment="1" applyProtection="1"/>
    <xf numFmtId="37" fontId="51" fillId="28" borderId="0" xfId="0" applyNumberFormat="1" applyFont="1" applyFill="1" applyBorder="1" applyAlignment="1" applyProtection="1">
      <alignment horizontal="left"/>
      <protection locked="0"/>
    </xf>
    <xf numFmtId="37" fontId="51" fillId="0" borderId="0" xfId="0" applyNumberFormat="1" applyFont="1" applyBorder="1" applyAlignment="1" applyProtection="1">
      <alignment horizontal="center"/>
    </xf>
    <xf numFmtId="0" fontId="51" fillId="0" borderId="21" xfId="0" applyFont="1" applyBorder="1" applyAlignment="1" applyProtection="1">
      <alignment horizontal="centerContinuous"/>
    </xf>
    <xf numFmtId="37" fontId="51" fillId="0" borderId="21" xfId="0" applyNumberFormat="1" applyFont="1" applyBorder="1" applyAlignment="1" applyProtection="1">
      <alignment horizontal="centerContinuous"/>
    </xf>
    <xf numFmtId="37" fontId="52" fillId="0" borderId="0" xfId="0" applyNumberFormat="1" applyFont="1" applyBorder="1" applyAlignment="1" applyProtection="1">
      <alignment horizontal="center"/>
    </xf>
    <xf numFmtId="41" fontId="51" fillId="0" borderId="19" xfId="0" applyNumberFormat="1" applyFont="1" applyFill="1" applyBorder="1" applyAlignment="1" applyProtection="1">
      <alignment horizontal="right"/>
    </xf>
    <xf numFmtId="37" fontId="51" fillId="0" borderId="0" xfId="0" applyNumberFormat="1" applyFont="1" applyFill="1" applyBorder="1" applyAlignment="1" applyProtection="1"/>
    <xf numFmtId="0" fontId="51" fillId="0" borderId="0" xfId="0" applyFont="1" applyFill="1" applyBorder="1" applyAlignment="1" applyProtection="1"/>
    <xf numFmtId="41" fontId="51" fillId="0" borderId="0" xfId="0" applyNumberFormat="1" applyFont="1" applyFill="1" applyBorder="1" applyAlignment="1" applyProtection="1"/>
    <xf numFmtId="37" fontId="51" fillId="0" borderId="23" xfId="0" applyNumberFormat="1" applyFont="1" applyBorder="1" applyAlignment="1" applyProtection="1">
      <alignment horizontal="left"/>
    </xf>
    <xf numFmtId="0" fontId="51" fillId="0" borderId="23" xfId="0" applyFont="1" applyBorder="1" applyProtection="1"/>
    <xf numFmtId="0" fontId="51" fillId="0" borderId="0" xfId="0" quotePrefix="1" applyFont="1" applyProtection="1"/>
    <xf numFmtId="0" fontId="51" fillId="0" borderId="0" xfId="0" applyFont="1" applyAlignment="1" applyProtection="1"/>
    <xf numFmtId="41" fontId="51" fillId="0" borderId="0" xfId="0" applyNumberFormat="1" applyFont="1" applyFill="1" applyBorder="1" applyAlignment="1" applyProtection="1">
      <alignment horizontal="right"/>
    </xf>
    <xf numFmtId="172" fontId="4" fillId="24" borderId="10" xfId="0" applyNumberFormat="1" applyFont="1" applyFill="1" applyBorder="1" applyAlignment="1" applyProtection="1">
      <alignment horizontal="center"/>
    </xf>
    <xf numFmtId="41" fontId="15" fillId="25" borderId="10" xfId="0" applyNumberFormat="1" applyFont="1" applyFill="1" applyBorder="1" applyProtection="1"/>
    <xf numFmtId="41" fontId="4" fillId="25" borderId="10" xfId="0" applyNumberFormat="1" applyFont="1" applyFill="1" applyBorder="1" applyProtection="1"/>
    <xf numFmtId="41" fontId="15" fillId="24" borderId="10" xfId="0" applyNumberFormat="1" applyFont="1" applyFill="1" applyBorder="1" applyAlignment="1" applyProtection="1">
      <alignment horizontal="center"/>
    </xf>
    <xf numFmtId="1" fontId="0" fillId="0" borderId="0" xfId="0" applyNumberFormat="1" applyBorder="1"/>
    <xf numFmtId="1" fontId="0" fillId="0" borderId="0" xfId="0" applyNumberFormat="1"/>
    <xf numFmtId="0" fontId="0" fillId="24" borderId="10" xfId="0" applyFont="1" applyFill="1" applyBorder="1" applyAlignment="1" applyProtection="1">
      <alignment horizontal="center"/>
      <protection locked="0"/>
    </xf>
    <xf numFmtId="14" fontId="14" fillId="0" borderId="0" xfId="0" applyNumberFormat="1" applyFont="1" applyAlignment="1">
      <alignment horizontal="right"/>
    </xf>
    <xf numFmtId="0" fontId="14" fillId="0" borderId="0" xfId="0" applyFont="1" applyAlignment="1">
      <alignment horizontal="right"/>
    </xf>
    <xf numFmtId="41" fontId="4" fillId="0" borderId="56" xfId="0" applyNumberFormat="1" applyFont="1" applyBorder="1"/>
    <xf numFmtId="42" fontId="0" fillId="24" borderId="30" xfId="29" applyNumberFormat="1" applyFont="1" applyFill="1" applyBorder="1" applyAlignment="1" applyProtection="1">
      <alignment horizontal="center"/>
      <protection locked="0"/>
    </xf>
    <xf numFmtId="42" fontId="1" fillId="24" borderId="30" xfId="29" applyNumberFormat="1" applyFont="1" applyFill="1" applyBorder="1" applyAlignment="1" applyProtection="1">
      <alignment horizontal="center"/>
      <protection locked="0"/>
    </xf>
    <xf numFmtId="42" fontId="4" fillId="0" borderId="10" xfId="0" applyNumberFormat="1" applyFont="1" applyFill="1" applyBorder="1"/>
    <xf numFmtId="5" fontId="1" fillId="0" borderId="10" xfId="0" applyNumberFormat="1" applyFont="1" applyBorder="1"/>
    <xf numFmtId="42" fontId="4" fillId="0" borderId="44" xfId="0" applyNumberFormat="1" applyFont="1" applyFill="1" applyBorder="1" applyAlignment="1">
      <alignment horizontal="center"/>
    </xf>
    <xf numFmtId="42" fontId="4" fillId="0" borderId="10" xfId="0" applyNumberFormat="1" applyFont="1" applyFill="1" applyBorder="1" applyAlignment="1">
      <alignment horizontal="center"/>
    </xf>
    <xf numFmtId="42" fontId="4" fillId="0" borderId="30" xfId="0" applyNumberFormat="1" applyFont="1" applyFill="1" applyBorder="1"/>
    <xf numFmtId="14" fontId="0" fillId="29" borderId="10" xfId="0" applyNumberFormat="1" applyFill="1" applyBorder="1" applyAlignment="1" applyProtection="1">
      <alignment horizontal="center" wrapText="1"/>
      <protection locked="0"/>
    </xf>
    <xf numFmtId="41" fontId="1" fillId="24" borderId="10" xfId="0" applyNumberFormat="1" applyFont="1" applyFill="1" applyBorder="1" applyAlignment="1" applyProtection="1">
      <alignment horizontal="center"/>
      <protection locked="0"/>
    </xf>
    <xf numFmtId="0" fontId="7" fillId="24" borderId="10" xfId="0" applyFont="1" applyFill="1" applyBorder="1" applyAlignment="1" applyProtection="1">
      <alignment horizontal="center"/>
      <protection locked="0"/>
    </xf>
    <xf numFmtId="0" fontId="1" fillId="24" borderId="10" xfId="0" applyFont="1" applyFill="1" applyBorder="1" applyAlignment="1" applyProtection="1">
      <protection locked="0"/>
    </xf>
    <xf numFmtId="0" fontId="14" fillId="0" borderId="0" xfId="0" applyFont="1" applyAlignment="1">
      <alignment horizontal="right"/>
    </xf>
    <xf numFmtId="14" fontId="14" fillId="0" borderId="0" xfId="0" applyNumberFormat="1" applyFont="1" applyAlignment="1"/>
    <xf numFmtId="0" fontId="14" fillId="0" borderId="0" xfId="0" applyFont="1" applyAlignment="1"/>
    <xf numFmtId="0" fontId="0" fillId="0" borderId="0" xfId="0" applyAlignment="1"/>
    <xf numFmtId="5" fontId="0" fillId="0" borderId="10" xfId="0" applyNumberFormat="1" applyBorder="1" applyAlignment="1"/>
    <xf numFmtId="5" fontId="1" fillId="0" borderId="10" xfId="28" applyNumberFormat="1" applyFont="1" applyBorder="1" applyAlignment="1"/>
    <xf numFmtId="5" fontId="1" fillId="0" borderId="10" xfId="0" applyNumberFormat="1" applyFont="1" applyBorder="1" applyAlignment="1"/>
    <xf numFmtId="5" fontId="4" fillId="0" borderId="20" xfId="0" applyNumberFormat="1" applyFont="1" applyBorder="1"/>
    <xf numFmtId="5" fontId="15" fillId="0" borderId="10" xfId="0" applyNumberFormat="1" applyFont="1" applyBorder="1" applyAlignment="1"/>
    <xf numFmtId="5" fontId="23" fillId="0" borderId="10" xfId="0" applyNumberFormat="1" applyFont="1" applyBorder="1" applyAlignment="1">
      <alignment horizontal="right"/>
    </xf>
    <xf numFmtId="5" fontId="0" fillId="0" borderId="10" xfId="0" applyNumberFormat="1" applyBorder="1" applyAlignment="1">
      <alignment horizontal="center"/>
    </xf>
    <xf numFmtId="9" fontId="1" fillId="0" borderId="14" xfId="43" applyFont="1" applyBorder="1" applyAlignment="1">
      <alignment horizontal="center"/>
    </xf>
    <xf numFmtId="0" fontId="1" fillId="0" borderId="15" xfId="0" applyFont="1" applyBorder="1" applyAlignment="1">
      <alignment horizontal="center"/>
    </xf>
    <xf numFmtId="173" fontId="0" fillId="30" borderId="10" xfId="28" applyNumberFormat="1" applyFont="1" applyFill="1" applyBorder="1" applyAlignment="1">
      <alignment horizontal="center"/>
    </xf>
    <xf numFmtId="173" fontId="0" fillId="30" borderId="10" xfId="28" applyNumberFormat="1" applyFont="1" applyFill="1" applyBorder="1" applyAlignment="1" applyProtection="1">
      <alignment horizontal="center"/>
    </xf>
    <xf numFmtId="0" fontId="14" fillId="0" borderId="0" xfId="0" applyFont="1" applyAlignment="1">
      <alignment horizontal="right" shrinkToFit="1"/>
    </xf>
    <xf numFmtId="5" fontId="4" fillId="0" borderId="22" xfId="0" applyNumberFormat="1" applyFont="1" applyFill="1" applyBorder="1"/>
    <xf numFmtId="5" fontId="15" fillId="24" borderId="10" xfId="0" applyNumberFormat="1" applyFont="1" applyFill="1" applyBorder="1" applyProtection="1">
      <protection locked="0"/>
    </xf>
    <xf numFmtId="5" fontId="15" fillId="0" borderId="18" xfId="0" applyNumberFormat="1" applyFont="1" applyFill="1" applyBorder="1"/>
    <xf numFmtId="0" fontId="7" fillId="0" borderId="0" xfId="0" applyFont="1" applyFill="1" applyProtection="1"/>
    <xf numFmtId="0" fontId="0" fillId="0" borderId="18" xfId="0" applyFill="1" applyBorder="1" applyAlignment="1" applyProtection="1">
      <alignment horizontal="center"/>
    </xf>
    <xf numFmtId="173" fontId="0" fillId="0" borderId="11" xfId="28" applyNumberFormat="1" applyFont="1" applyFill="1" applyBorder="1" applyAlignment="1" applyProtection="1">
      <alignment horizontal="center"/>
    </xf>
    <xf numFmtId="0" fontId="51" fillId="0" borderId="51" xfId="0" applyFont="1" applyBorder="1" applyAlignment="1" applyProtection="1">
      <alignment horizontal="left"/>
    </xf>
    <xf numFmtId="37" fontId="51" fillId="0" borderId="36" xfId="0" applyNumberFormat="1" applyFont="1" applyBorder="1" applyAlignment="1" applyProtection="1">
      <alignment horizontal="left"/>
    </xf>
    <xf numFmtId="0" fontId="51" fillId="0" borderId="36" xfId="0" applyFont="1" applyBorder="1" applyAlignment="1" applyProtection="1">
      <alignment horizontal="centerContinuous"/>
    </xf>
    <xf numFmtId="0" fontId="51" fillId="0" borderId="36" xfId="0" applyFont="1" applyBorder="1" applyProtection="1"/>
    <xf numFmtId="37" fontId="51" fillId="0" borderId="36" xfId="0" applyNumberFormat="1" applyFont="1" applyBorder="1" applyAlignment="1" applyProtection="1">
      <alignment horizontal="centerContinuous"/>
    </xf>
    <xf numFmtId="0" fontId="51" fillId="0" borderId="21" xfId="0" applyFont="1" applyBorder="1" applyProtection="1"/>
    <xf numFmtId="0" fontId="51" fillId="0" borderId="16" xfId="0" applyFont="1" applyBorder="1" applyProtection="1"/>
    <xf numFmtId="0" fontId="51" fillId="0" borderId="13" xfId="0" applyFont="1" applyBorder="1" applyAlignment="1" applyProtection="1">
      <alignment horizontal="left"/>
    </xf>
    <xf numFmtId="37" fontId="51" fillId="0" borderId="33" xfId="0" applyNumberFormat="1" applyFont="1" applyBorder="1" applyAlignment="1" applyProtection="1">
      <alignment horizontal="left"/>
    </xf>
    <xf numFmtId="0" fontId="51" fillId="0" borderId="34" xfId="0" applyFont="1" applyBorder="1" applyProtection="1"/>
    <xf numFmtId="37" fontId="51" fillId="0" borderId="47" xfId="0" applyNumberFormat="1" applyFont="1" applyBorder="1" applyAlignment="1" applyProtection="1">
      <alignment horizontal="left"/>
    </xf>
    <xf numFmtId="0" fontId="51" fillId="0" borderId="40" xfId="0" applyFont="1" applyBorder="1" applyProtection="1"/>
    <xf numFmtId="37" fontId="51" fillId="0" borderId="57" xfId="0" applyNumberFormat="1" applyFont="1" applyBorder="1" applyAlignment="1" applyProtection="1">
      <alignment horizontal="left"/>
    </xf>
    <xf numFmtId="0" fontId="51" fillId="0" borderId="58" xfId="0" applyFont="1" applyBorder="1" applyProtection="1"/>
    <xf numFmtId="0" fontId="51" fillId="0" borderId="59" xfId="0" applyFont="1" applyBorder="1" applyProtection="1"/>
    <xf numFmtId="0" fontId="51" fillId="0" borderId="60" xfId="0" applyFont="1" applyBorder="1" applyProtection="1"/>
    <xf numFmtId="0" fontId="51" fillId="0" borderId="61" xfId="0" applyFont="1" applyBorder="1" applyAlignment="1" applyProtection="1">
      <alignment horizontal="centerContinuous"/>
    </xf>
    <xf numFmtId="0" fontId="51" fillId="0" borderId="40" xfId="0" applyFont="1" applyBorder="1" applyAlignment="1" applyProtection="1">
      <alignment horizontal="centerContinuous"/>
    </xf>
    <xf numFmtId="0" fontId="51" fillId="0" borderId="62" xfId="0" applyFont="1" applyBorder="1" applyProtection="1"/>
    <xf numFmtId="0" fontId="51" fillId="0" borderId="56" xfId="0" applyFont="1" applyBorder="1" applyProtection="1"/>
    <xf numFmtId="0" fontId="51" fillId="0" borderId="63" xfId="0" applyFont="1" applyBorder="1" applyProtection="1"/>
    <xf numFmtId="0" fontId="51" fillId="0" borderId="52" xfId="0" applyFont="1" applyBorder="1" applyProtection="1"/>
    <xf numFmtId="0" fontId="51" fillId="0" borderId="64" xfId="0" applyFont="1" applyBorder="1" applyProtection="1"/>
    <xf numFmtId="37" fontId="56" fillId="0" borderId="0" xfId="0" applyNumberFormat="1" applyFont="1" applyBorder="1" applyAlignment="1" applyProtection="1">
      <alignment horizontal="left"/>
    </xf>
    <xf numFmtId="37" fontId="54" fillId="0" borderId="0" xfId="0" applyNumberFormat="1" applyFont="1" applyBorder="1" applyAlignment="1" applyProtection="1">
      <alignment horizontal="right"/>
    </xf>
    <xf numFmtId="37" fontId="51" fillId="0" borderId="13" xfId="0" applyNumberFormat="1" applyFont="1" applyBorder="1" applyAlignment="1" applyProtection="1">
      <alignment horizontal="left"/>
    </xf>
    <xf numFmtId="0" fontId="56" fillId="0" borderId="36" xfId="0" applyFont="1" applyBorder="1" applyProtection="1"/>
    <xf numFmtId="0" fontId="53" fillId="0" borderId="36" xfId="0" applyFont="1" applyBorder="1" applyAlignment="1" applyProtection="1">
      <alignment horizontal="right"/>
    </xf>
    <xf numFmtId="0" fontId="51" fillId="0" borderId="25" xfId="0" applyFont="1" applyBorder="1" applyProtection="1"/>
    <xf numFmtId="0" fontId="54" fillId="0" borderId="21" xfId="0" applyFont="1" applyBorder="1" applyProtection="1"/>
    <xf numFmtId="37" fontId="53" fillId="0" borderId="12" xfId="0" applyNumberFormat="1" applyFont="1" applyBorder="1" applyAlignment="1" applyProtection="1">
      <alignment horizontal="left"/>
    </xf>
    <xf numFmtId="37" fontId="51" fillId="0" borderId="62" xfId="0" applyNumberFormat="1" applyFont="1" applyBorder="1" applyAlignment="1" applyProtection="1">
      <alignment horizontal="left"/>
    </xf>
    <xf numFmtId="0" fontId="51" fillId="31" borderId="10" xfId="0" applyFont="1" applyFill="1" applyBorder="1" applyAlignment="1" applyProtection="1">
      <alignment horizontal="center"/>
      <protection locked="0"/>
    </xf>
    <xf numFmtId="1" fontId="58" fillId="24" borderId="10" xfId="0" applyNumberFormat="1" applyFont="1" applyFill="1" applyBorder="1" applyAlignment="1" applyProtection="1">
      <alignment horizontal="center" wrapText="1"/>
      <protection locked="0"/>
    </xf>
    <xf numFmtId="0" fontId="59" fillId="29" borderId="10" xfId="0" applyFont="1" applyFill="1" applyBorder="1" applyProtection="1">
      <protection locked="0"/>
    </xf>
    <xf numFmtId="0" fontId="58" fillId="29" borderId="10" xfId="0" applyFont="1" applyFill="1" applyBorder="1" applyProtection="1">
      <protection locked="0"/>
    </xf>
    <xf numFmtId="0" fontId="58" fillId="29" borderId="30" xfId="0" applyFont="1" applyFill="1" applyBorder="1" applyProtection="1">
      <protection locked="0"/>
    </xf>
    <xf numFmtId="0" fontId="58" fillId="29" borderId="26" xfId="0" applyFont="1" applyFill="1" applyBorder="1" applyAlignment="1" applyProtection="1">
      <alignment horizontal="center"/>
      <protection locked="0"/>
    </xf>
    <xf numFmtId="0" fontId="58" fillId="29" borderId="31" xfId="0" applyFont="1" applyFill="1" applyBorder="1" applyAlignment="1" applyProtection="1">
      <alignment horizontal="center"/>
      <protection locked="0"/>
    </xf>
    <xf numFmtId="0" fontId="58" fillId="29" borderId="22" xfId="0" applyFont="1" applyFill="1" applyBorder="1" applyAlignment="1" applyProtection="1">
      <alignment horizontal="center"/>
      <protection locked="0"/>
    </xf>
    <xf numFmtId="0" fontId="1" fillId="24" borderId="10" xfId="0" applyFont="1" applyFill="1" applyBorder="1" applyAlignment="1" applyProtection="1">
      <alignment horizontal="center" shrinkToFit="1"/>
      <protection locked="0"/>
    </xf>
    <xf numFmtId="0" fontId="0" fillId="26" borderId="15" xfId="0" applyFill="1" applyBorder="1" applyAlignment="1">
      <alignment horizontal="center" wrapText="1"/>
    </xf>
    <xf numFmtId="0" fontId="14" fillId="0" borderId="0" xfId="0" applyFont="1" applyAlignment="1">
      <alignment horizontal="right"/>
    </xf>
    <xf numFmtId="14" fontId="14" fillId="0" borderId="0" xfId="0" applyNumberFormat="1" applyFont="1" applyAlignment="1"/>
    <xf numFmtId="0" fontId="14" fillId="0" borderId="0" xfId="0" applyNumberFormat="1" applyFont="1" applyAlignment="1">
      <alignment horizontal="right"/>
    </xf>
    <xf numFmtId="0" fontId="0" fillId="26" borderId="10" xfId="0" applyFill="1" applyBorder="1" applyAlignment="1">
      <alignment horizontal="center" vertical="center"/>
    </xf>
    <xf numFmtId="0" fontId="1" fillId="0" borderId="11" xfId="0" applyFont="1" applyBorder="1" applyAlignment="1">
      <alignment horizontal="center"/>
    </xf>
    <xf numFmtId="0" fontId="1" fillId="0" borderId="0" xfId="0" applyFont="1" applyBorder="1" applyAlignment="1">
      <alignment horizontal="center"/>
    </xf>
    <xf numFmtId="0" fontId="1" fillId="0" borderId="14" xfId="0" applyFont="1" applyBorder="1" applyAlignment="1">
      <alignment horizontal="center"/>
    </xf>
    <xf numFmtId="172" fontId="0" fillId="0" borderId="17" xfId="28" applyNumberFormat="1" applyFont="1" applyFill="1" applyBorder="1" applyAlignment="1">
      <alignment horizontal="center"/>
    </xf>
    <xf numFmtId="0" fontId="1" fillId="0" borderId="10" xfId="0" applyFont="1" applyBorder="1" applyAlignment="1">
      <alignment horizontal="center"/>
    </xf>
    <xf numFmtId="5" fontId="1" fillId="0" borderId="10" xfId="0" applyNumberFormat="1" applyFont="1" applyFill="1" applyBorder="1"/>
    <xf numFmtId="5" fontId="4" fillId="0" borderId="18" xfId="0" applyNumberFormat="1" applyFont="1" applyFill="1" applyBorder="1"/>
    <xf numFmtId="42" fontId="4" fillId="0" borderId="18" xfId="0" applyNumberFormat="1" applyFont="1" applyFill="1" applyBorder="1"/>
    <xf numFmtId="37" fontId="51" fillId="28" borderId="52" xfId="0" applyNumberFormat="1" applyFont="1" applyFill="1" applyBorder="1" applyAlignment="1" applyProtection="1">
      <alignment horizontal="left"/>
      <protection locked="0"/>
    </xf>
    <xf numFmtId="171" fontId="51" fillId="28" borderId="52" xfId="0" applyNumberFormat="1" applyFont="1" applyFill="1" applyBorder="1" applyAlignment="1" applyProtection="1">
      <alignment horizontal="left"/>
      <protection locked="0"/>
    </xf>
    <xf numFmtId="37" fontId="51" fillId="0" borderId="10" xfId="0" applyNumberFormat="1" applyFont="1" applyFill="1" applyBorder="1" applyAlignment="1" applyProtection="1">
      <alignment horizontal="left"/>
    </xf>
    <xf numFmtId="0" fontId="53" fillId="0" borderId="0" xfId="0" applyFont="1" applyBorder="1" applyAlignment="1" applyProtection="1">
      <alignment horizontal="center"/>
    </xf>
    <xf numFmtId="37" fontId="53" fillId="0" borderId="0" xfId="0" applyNumberFormat="1" applyFont="1" applyBorder="1" applyAlignment="1" applyProtection="1">
      <alignment horizontal="center"/>
    </xf>
    <xf numFmtId="0" fontId="14" fillId="27" borderId="0" xfId="0" applyFont="1" applyFill="1" applyAlignment="1">
      <alignment horizontal="right" wrapText="1"/>
    </xf>
    <xf numFmtId="0" fontId="21" fillId="0" borderId="0" xfId="0" applyFont="1" applyBorder="1" applyAlignment="1">
      <alignment horizontal="left"/>
    </xf>
    <xf numFmtId="0" fontId="0" fillId="0" borderId="0" xfId="0" applyBorder="1" applyAlignment="1">
      <alignment horizontal="left" wrapText="1"/>
    </xf>
    <xf numFmtId="0" fontId="1" fillId="24" borderId="10" xfId="0" applyFont="1" applyFill="1" applyBorder="1" applyAlignment="1" applyProtection="1">
      <alignment wrapText="1"/>
      <protection locked="0"/>
    </xf>
    <xf numFmtId="0" fontId="0" fillId="24" borderId="10" xfId="0" applyFill="1" applyBorder="1" applyAlignment="1" applyProtection="1">
      <alignment wrapText="1"/>
      <protection locked="0"/>
    </xf>
    <xf numFmtId="0" fontId="0" fillId="0" borderId="0" xfId="0" quotePrefix="1" applyFill="1" applyAlignment="1"/>
    <xf numFmtId="0" fontId="0" fillId="0" borderId="0" xfId="0" applyAlignment="1"/>
    <xf numFmtId="0" fontId="0" fillId="24" borderId="10" xfId="0" applyFill="1" applyBorder="1" applyAlignment="1" applyProtection="1">
      <alignment horizontal="left" wrapText="1"/>
      <protection locked="0"/>
    </xf>
    <xf numFmtId="1" fontId="0" fillId="24" borderId="26" xfId="0" applyNumberFormat="1" applyFill="1" applyBorder="1" applyAlignment="1" applyProtection="1">
      <alignment horizontal="left" wrapText="1"/>
      <protection locked="0"/>
    </xf>
    <xf numFmtId="1" fontId="0" fillId="24" borderId="22" xfId="0" applyNumberFormat="1" applyFill="1" applyBorder="1" applyAlignment="1" applyProtection="1">
      <alignment horizontal="left" wrapText="1"/>
      <protection locked="0"/>
    </xf>
    <xf numFmtId="0" fontId="1" fillId="24" borderId="10" xfId="0" applyFont="1" applyFill="1" applyBorder="1" applyAlignment="1" applyProtection="1">
      <alignment horizontal="left" wrapText="1"/>
      <protection locked="0"/>
    </xf>
    <xf numFmtId="0" fontId="4" fillId="0" borderId="0" xfId="0" applyFont="1" applyAlignment="1"/>
    <xf numFmtId="14" fontId="14" fillId="0" borderId="0" xfId="0" applyNumberFormat="1" applyFont="1" applyAlignment="1">
      <alignment horizontal="right"/>
    </xf>
    <xf numFmtId="0" fontId="16" fillId="24" borderId="0" xfId="0" applyFont="1" applyFill="1" applyAlignment="1">
      <alignment horizontal="center"/>
    </xf>
    <xf numFmtId="0" fontId="0" fillId="24" borderId="0" xfId="0" applyFill="1" applyAlignment="1"/>
    <xf numFmtId="0" fontId="14" fillId="0" borderId="0" xfId="0" applyFont="1" applyAlignment="1">
      <alignment horizontal="right" shrinkToFit="1"/>
    </xf>
    <xf numFmtId="0" fontId="1" fillId="26" borderId="17" xfId="0" applyFont="1" applyFill="1" applyBorder="1" applyAlignment="1">
      <alignment horizontal="center" wrapText="1"/>
    </xf>
    <xf numFmtId="0" fontId="0" fillId="0" borderId="15" xfId="0" applyBorder="1" applyAlignment="1">
      <alignment horizontal="center" wrapText="1"/>
    </xf>
    <xf numFmtId="0" fontId="0" fillId="26" borderId="17" xfId="0" applyFill="1" applyBorder="1" applyAlignment="1">
      <alignment horizontal="center" wrapText="1"/>
    </xf>
    <xf numFmtId="0" fontId="0" fillId="26" borderId="15" xfId="0" applyFill="1" applyBorder="1" applyAlignment="1">
      <alignment horizontal="center" wrapText="1"/>
    </xf>
    <xf numFmtId="0" fontId="0" fillId="0" borderId="15" xfId="0" applyBorder="1" applyAlignment="1">
      <alignment horizontal="center"/>
    </xf>
    <xf numFmtId="0" fontId="0" fillId="26" borderId="15" xfId="0" applyFill="1" applyBorder="1" applyAlignment="1">
      <alignment horizontal="center"/>
    </xf>
    <xf numFmtId="0" fontId="0" fillId="0" borderId="26" xfId="0" applyBorder="1" applyAlignment="1">
      <alignment horizontal="center"/>
    </xf>
    <xf numFmtId="0" fontId="0" fillId="0" borderId="3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6" fillId="24" borderId="10" xfId="0" applyFont="1" applyFill="1" applyBorder="1" applyAlignment="1">
      <alignment horizontal="left"/>
    </xf>
    <xf numFmtId="0" fontId="6" fillId="24" borderId="26" xfId="0" applyFont="1" applyFill="1" applyBorder="1" applyAlignment="1">
      <alignment horizontal="left"/>
    </xf>
    <xf numFmtId="0" fontId="6" fillId="24" borderId="22" xfId="0" applyFont="1" applyFill="1" applyBorder="1" applyAlignment="1">
      <alignment horizontal="left"/>
    </xf>
    <xf numFmtId="0" fontId="4" fillId="0" borderId="26" xfId="0" applyFont="1" applyBorder="1" applyAlignment="1">
      <alignment horizontal="center" wrapText="1"/>
    </xf>
    <xf numFmtId="0" fontId="4" fillId="0" borderId="31" xfId="0" applyFont="1" applyBorder="1" applyAlignment="1">
      <alignment horizontal="center" wrapText="1"/>
    </xf>
    <xf numFmtId="0" fontId="4" fillId="0" borderId="22" xfId="0" applyFont="1" applyBorder="1" applyAlignment="1">
      <alignment horizontal="center" wrapText="1"/>
    </xf>
    <xf numFmtId="0" fontId="14" fillId="0" borderId="0" xfId="0" applyFont="1" applyAlignment="1">
      <alignment horizontal="right"/>
    </xf>
    <xf numFmtId="0" fontId="0" fillId="0" borderId="0" xfId="0" applyAlignment="1">
      <alignment horizontal="right"/>
    </xf>
    <xf numFmtId="0" fontId="4" fillId="0" borderId="26" xfId="0" applyFont="1" applyFill="1" applyBorder="1" applyAlignment="1">
      <alignment horizontal="center" wrapText="1"/>
    </xf>
    <xf numFmtId="0" fontId="0" fillId="0" borderId="31" xfId="0" applyFill="1" applyBorder="1" applyAlignment="1">
      <alignment horizontal="center" wrapText="1"/>
    </xf>
    <xf numFmtId="14" fontId="14" fillId="0" borderId="0" xfId="0" applyNumberFormat="1" applyFont="1" applyAlignment="1"/>
    <xf numFmtId="0" fontId="14" fillId="0" borderId="0" xfId="0" applyFont="1" applyAlignment="1"/>
    <xf numFmtId="0" fontId="0" fillId="0" borderId="0" xfId="0" applyFill="1" applyBorder="1" applyAlignment="1">
      <alignment wrapText="1"/>
    </xf>
    <xf numFmtId="0" fontId="0" fillId="0" borderId="31" xfId="0" applyBorder="1" applyAlignment="1">
      <alignment horizontal="center" wrapText="1"/>
    </xf>
    <xf numFmtId="0" fontId="0" fillId="0" borderId="22" xfId="0" applyBorder="1" applyAlignment="1">
      <alignment horizontal="center" wrapText="1"/>
    </xf>
    <xf numFmtId="0" fontId="0" fillId="0" borderId="22" xfId="0" applyBorder="1" applyAlignment="1">
      <alignment wrapText="1"/>
    </xf>
    <xf numFmtId="0" fontId="14" fillId="0" borderId="0" xfId="28" applyNumberFormat="1" applyFont="1" applyAlignment="1" applyProtection="1">
      <alignment horizontal="right"/>
    </xf>
    <xf numFmtId="0" fontId="0" fillId="0" borderId="0" xfId="0" applyFill="1" applyBorder="1" applyAlignment="1"/>
    <xf numFmtId="0" fontId="58" fillId="29" borderId="26" xfId="0" applyFont="1" applyFill="1" applyBorder="1" applyAlignment="1" applyProtection="1">
      <alignment horizontal="center"/>
      <protection locked="0"/>
    </xf>
    <xf numFmtId="0" fontId="58" fillId="29" borderId="31" xfId="0" applyFont="1" applyFill="1" applyBorder="1" applyAlignment="1" applyProtection="1">
      <alignment horizontal="center"/>
      <protection locked="0"/>
    </xf>
    <xf numFmtId="0" fontId="58" fillId="29" borderId="22" xfId="0" applyFont="1" applyFill="1" applyBorder="1" applyAlignment="1" applyProtection="1">
      <alignment horizontal="center"/>
      <protection locked="0"/>
    </xf>
    <xf numFmtId="0" fontId="58" fillId="29" borderId="37" xfId="0" applyFont="1" applyFill="1" applyBorder="1" applyAlignment="1" applyProtection="1">
      <alignment horizontal="center"/>
      <protection locked="0"/>
    </xf>
    <xf numFmtId="0" fontId="58" fillId="29" borderId="65" xfId="0" applyFont="1" applyFill="1" applyBorder="1" applyAlignment="1" applyProtection="1">
      <alignment horizontal="center"/>
      <protection locked="0"/>
    </xf>
    <xf numFmtId="0" fontId="58" fillId="29" borderId="66" xfId="0" applyFont="1" applyFill="1" applyBorder="1" applyAlignment="1" applyProtection="1">
      <alignment horizontal="center"/>
      <protection locked="0"/>
    </xf>
    <xf numFmtId="0" fontId="3" fillId="0" borderId="0" xfId="0" applyFont="1" applyFill="1" applyBorder="1" applyAlignment="1"/>
    <xf numFmtId="0" fontId="3" fillId="26" borderId="16" xfId="0" applyFont="1" applyFill="1" applyBorder="1" applyAlignment="1">
      <alignment horizontal="center"/>
    </xf>
    <xf numFmtId="0" fontId="0" fillId="0" borderId="12" xfId="0" applyBorder="1" applyAlignment="1">
      <alignment horizontal="center"/>
    </xf>
    <xf numFmtId="0" fontId="3" fillId="26" borderId="14" xfId="0" applyFont="1" applyFill="1" applyBorder="1" applyAlignment="1">
      <alignment horizontal="center"/>
    </xf>
    <xf numFmtId="0" fontId="4" fillId="0" borderId="53" xfId="0" applyFont="1" applyBorder="1" applyAlignment="1">
      <alignment horizontal="center" wrapText="1"/>
    </xf>
    <xf numFmtId="0" fontId="0" fillId="0" borderId="54" xfId="0" applyBorder="1" applyAlignment="1">
      <alignment wrapText="1"/>
    </xf>
    <xf numFmtId="0" fontId="0" fillId="0" borderId="55" xfId="0" applyBorder="1" applyAlignment="1">
      <alignment wrapText="1"/>
    </xf>
    <xf numFmtId="0" fontId="4" fillId="0" borderId="53" xfId="0" applyFont="1" applyFill="1" applyBorder="1" applyAlignment="1">
      <alignment horizontal="center" wrapText="1"/>
    </xf>
    <xf numFmtId="0" fontId="0" fillId="0" borderId="54" xfId="0" applyBorder="1" applyAlignment="1">
      <alignment horizontal="center" wrapText="1"/>
    </xf>
    <xf numFmtId="0" fontId="0" fillId="0" borderId="55" xfId="0" applyBorder="1" applyAlignment="1">
      <alignment horizontal="center" wrapText="1"/>
    </xf>
    <xf numFmtId="0" fontId="4" fillId="24" borderId="26" xfId="0" applyFont="1" applyFill="1" applyBorder="1" applyAlignment="1">
      <alignment horizontal="left"/>
    </xf>
    <xf numFmtId="0" fontId="4" fillId="0" borderId="31" xfId="0" applyFont="1" applyBorder="1" applyAlignment="1">
      <alignment horizontal="left"/>
    </xf>
    <xf numFmtId="0" fontId="4" fillId="0" borderId="22" xfId="0" applyFont="1" applyBorder="1" applyAlignment="1">
      <alignment horizontal="left"/>
    </xf>
    <xf numFmtId="0" fontId="14" fillId="0" borderId="0" xfId="0" applyNumberFormat="1" applyFont="1" applyAlignment="1">
      <alignment horizontal="right"/>
    </xf>
    <xf numFmtId="0" fontId="1" fillId="0" borderId="13"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4" xfId="0" applyFont="1" applyFill="1" applyBorder="1" applyAlignment="1">
      <alignment horizontal="left" vertic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3" xfId="40" xr:uid="{00000000-0005-0000-0000-000028000000}"/>
    <cellStyle name="Note" xfId="41" builtinId="10" customBuiltin="1"/>
    <cellStyle name="Output" xfId="42" builtinId="21" customBuiltin="1"/>
    <cellStyle name="Percent" xfId="43" builtinId="5"/>
    <cellStyle name="Title" xfId="44" builtinId="15" customBuiltin="1"/>
    <cellStyle name="Total" xfId="45" builtinId="25" customBuiltin="1"/>
    <cellStyle name="Warning Text" xfId="46" builtinId="11" customBuiltin="1"/>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1750695</xdr:colOff>
      <xdr:row>0</xdr:row>
      <xdr:rowOff>0</xdr:rowOff>
    </xdr:from>
    <xdr:to>
      <xdr:col>7</xdr:col>
      <xdr:colOff>965828</xdr:colOff>
      <xdr:row>6</xdr:row>
      <xdr:rowOff>504825</xdr:rowOff>
    </xdr:to>
    <xdr:sp macro="" textlink="">
      <xdr:nvSpPr>
        <xdr:cNvPr id="3073" name="WordArt 7">
          <a:extLst>
            <a:ext uri="{FF2B5EF4-FFF2-40B4-BE49-F238E27FC236}">
              <a16:creationId xmlns:a16="http://schemas.microsoft.com/office/drawing/2014/main" id="{00000000-0008-0000-0B00-0000010C0000}"/>
            </a:ext>
          </a:extLst>
        </xdr:cNvPr>
        <xdr:cNvSpPr>
          <a:spLocks noChangeArrowheads="1" noChangeShapeType="1" noTextEdit="1"/>
        </xdr:cNvSpPr>
      </xdr:nvSpPr>
      <xdr:spPr bwMode="auto">
        <a:xfrm>
          <a:off x="3219450" y="0"/>
          <a:ext cx="5762625" cy="1666875"/>
        </a:xfrm>
        <a:prstGeom prst="rect">
          <a:avLst/>
        </a:prstGeom>
      </xdr:spPr>
      <xdr:txBody>
        <a:bodyPr wrap="none" fromWordArt="1">
          <a:prstTxWarp prst="textSlantUp">
            <a:avLst>
              <a:gd name="adj" fmla="val 55556"/>
            </a:avLst>
          </a:prstTxWarp>
        </a:bodyPr>
        <a:lstStyle/>
        <a:p>
          <a:pPr algn="ctr" rtl="0">
            <a:buNone/>
          </a:pPr>
          <a:endParaRPr lang="en-US" sz="2400" u="sng" strike="sngStrike" kern="10" cap="small" spc="0">
            <a:ln w="9525">
              <a:solidFill>
                <a:srgbClr val="C0C0C0"/>
              </a:solidFill>
              <a:round/>
              <a:headEnd/>
              <a:tailEnd/>
            </a:ln>
            <a:solidFill>
              <a:srgbClr val="969696"/>
            </a:solidFill>
            <a:latin typeface="Arial Black" panose="020B0A040201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81"/>
  <sheetViews>
    <sheetView showGridLines="0" tabSelected="1" zoomScaleNormal="100" workbookViewId="0">
      <selection activeCell="D70" sqref="D70:F70"/>
    </sheetView>
  </sheetViews>
  <sheetFormatPr defaultColWidth="6.88671875" defaultRowHeight="9.6" x14ac:dyDescent="0.2"/>
  <cols>
    <col min="1" max="1" width="2.5546875" style="437" customWidth="1"/>
    <col min="2" max="2" width="2" style="437" customWidth="1"/>
    <col min="3" max="3" width="3.5546875" style="437" customWidth="1"/>
    <col min="4" max="4" width="16.109375" style="437" customWidth="1"/>
    <col min="5" max="5" width="2.109375" style="437" customWidth="1"/>
    <col min="6" max="6" width="24.6640625" style="437" customWidth="1"/>
    <col min="7" max="7" width="5" style="437" customWidth="1"/>
    <col min="8" max="8" width="16.5546875" style="437" customWidth="1"/>
    <col min="9" max="9" width="2.6640625" style="437" customWidth="1"/>
    <col min="10" max="10" width="15.6640625" style="437" customWidth="1"/>
    <col min="11" max="11" width="2.44140625" style="437" customWidth="1"/>
    <col min="12" max="12" width="15.88671875" style="437" customWidth="1"/>
    <col min="13" max="13" width="2.109375" style="437" customWidth="1"/>
    <col min="14" max="16384" width="6.88671875" style="437"/>
  </cols>
  <sheetData>
    <row r="1" spans="2:13" ht="9" customHeight="1" x14ac:dyDescent="0.2">
      <c r="B1" s="416"/>
      <c r="C1" s="416"/>
      <c r="D1" s="416"/>
      <c r="E1" s="416"/>
      <c r="F1" s="416"/>
      <c r="G1" s="416"/>
      <c r="H1" s="416"/>
      <c r="I1" s="416"/>
      <c r="J1" s="416"/>
      <c r="K1" s="416"/>
      <c r="L1" s="416"/>
      <c r="M1" s="416"/>
    </row>
    <row r="2" spans="2:13" ht="13.5" customHeight="1" x14ac:dyDescent="0.25">
      <c r="B2" s="565"/>
      <c r="C2" s="566" t="s">
        <v>300</v>
      </c>
      <c r="D2" s="543"/>
      <c r="E2" s="543"/>
      <c r="F2" s="543"/>
      <c r="G2" s="543"/>
      <c r="H2" s="543"/>
      <c r="I2" s="543"/>
      <c r="J2" s="543"/>
      <c r="K2" s="543"/>
      <c r="L2" s="567" t="s">
        <v>269</v>
      </c>
      <c r="M2" s="568"/>
    </row>
    <row r="3" spans="2:13" s="468" customFormat="1" ht="13.5" customHeight="1" x14ac:dyDescent="0.25">
      <c r="B3" s="569"/>
      <c r="C3" s="563" t="s">
        <v>213</v>
      </c>
      <c r="D3" s="440"/>
      <c r="E3" s="440"/>
      <c r="F3" s="440"/>
      <c r="G3" s="440"/>
      <c r="H3" s="440"/>
      <c r="I3" s="440"/>
      <c r="J3" s="440"/>
      <c r="K3" s="440"/>
      <c r="L3" s="564"/>
      <c r="M3" s="469"/>
    </row>
    <row r="4" spans="2:13" ht="9" customHeight="1" thickBot="1" x14ac:dyDescent="0.25">
      <c r="B4" s="545"/>
      <c r="C4" s="475"/>
      <c r="D4" s="416"/>
      <c r="E4" s="416"/>
      <c r="F4" s="416"/>
      <c r="G4" s="416"/>
      <c r="H4" s="416"/>
      <c r="I4" s="416"/>
      <c r="J4" s="416"/>
      <c r="K4" s="416"/>
      <c r="L4" s="416"/>
      <c r="M4" s="467"/>
    </row>
    <row r="5" spans="2:13" ht="6" customHeight="1" x14ac:dyDescent="0.2">
      <c r="B5" s="548"/>
      <c r="C5" s="493"/>
      <c r="D5" s="493"/>
      <c r="E5" s="493"/>
      <c r="F5" s="493"/>
      <c r="G5" s="493"/>
      <c r="H5" s="493"/>
      <c r="I5" s="493"/>
      <c r="J5" s="493"/>
      <c r="K5" s="493"/>
      <c r="L5" s="493"/>
      <c r="M5" s="549"/>
    </row>
    <row r="6" spans="2:13" ht="13.5" customHeight="1" x14ac:dyDescent="0.25">
      <c r="B6" s="571"/>
      <c r="C6" s="570" t="s">
        <v>263</v>
      </c>
      <c r="D6" s="466"/>
      <c r="E6" s="466"/>
      <c r="F6" s="466"/>
      <c r="G6" s="466"/>
      <c r="H6" s="466"/>
      <c r="I6" s="466"/>
      <c r="J6" s="466"/>
      <c r="K6" s="466"/>
      <c r="L6" s="466"/>
      <c r="M6" s="559"/>
    </row>
    <row r="7" spans="2:13" ht="9" customHeight="1" x14ac:dyDescent="0.2">
      <c r="B7" s="550">
        <v>1</v>
      </c>
      <c r="C7" s="416" t="s">
        <v>114</v>
      </c>
      <c r="D7" s="416"/>
      <c r="E7" s="416"/>
      <c r="F7" s="416"/>
      <c r="G7" s="416"/>
      <c r="H7" s="416"/>
      <c r="I7" s="416"/>
      <c r="J7" s="416"/>
      <c r="K7" s="416"/>
      <c r="L7" s="416"/>
      <c r="M7" s="551"/>
    </row>
    <row r="8" spans="2:13" ht="10.5" customHeight="1" x14ac:dyDescent="0.2">
      <c r="B8" s="438"/>
      <c r="C8" s="473"/>
      <c r="D8" s="596" t="str">
        <f>'2 Provider Data'!C10</f>
        <v>Any Government Provider</v>
      </c>
      <c r="E8" s="596"/>
      <c r="F8" s="596"/>
      <c r="G8" s="474"/>
      <c r="H8" s="416"/>
      <c r="I8" s="416"/>
      <c r="J8" s="416"/>
      <c r="K8" s="416"/>
      <c r="L8" s="416"/>
      <c r="M8" s="551"/>
    </row>
    <row r="9" spans="2:13" ht="10.5" customHeight="1" x14ac:dyDescent="0.2">
      <c r="B9" s="438"/>
      <c r="C9" s="473"/>
      <c r="D9" s="596" t="str">
        <f>'2 Provider Data'!C25</f>
        <v>Mailing Address</v>
      </c>
      <c r="E9" s="596"/>
      <c r="F9" s="596"/>
      <c r="G9" s="474"/>
      <c r="H9" s="416"/>
      <c r="I9" s="416"/>
      <c r="J9" s="416"/>
      <c r="K9" s="416"/>
      <c r="L9" s="416"/>
      <c r="M9" s="551"/>
    </row>
    <row r="10" spans="2:13" ht="10.5" customHeight="1" x14ac:dyDescent="0.2">
      <c r="B10" s="438"/>
      <c r="C10" s="416"/>
      <c r="D10" s="596" t="str">
        <f>'2 Provider Data'!C27</f>
        <v>Anytown, US 33333</v>
      </c>
      <c r="E10" s="596"/>
      <c r="F10" s="596"/>
      <c r="G10" s="416"/>
      <c r="H10" s="416"/>
      <c r="I10" s="475" t="s">
        <v>41</v>
      </c>
      <c r="J10" s="416"/>
      <c r="K10" s="416"/>
      <c r="L10" s="416"/>
      <c r="M10" s="551"/>
    </row>
    <row r="11" spans="2:13" ht="9" customHeight="1" x14ac:dyDescent="0.2">
      <c r="B11" s="554"/>
      <c r="C11" s="476"/>
      <c r="D11" s="476"/>
      <c r="E11" s="476"/>
      <c r="F11" s="476"/>
      <c r="G11" s="476"/>
      <c r="H11" s="476"/>
      <c r="I11" s="476"/>
      <c r="J11" s="476"/>
      <c r="K11" s="476"/>
      <c r="L11" s="476"/>
      <c r="M11" s="555"/>
    </row>
    <row r="12" spans="2:13" ht="9" customHeight="1" x14ac:dyDescent="0.2">
      <c r="B12" s="552">
        <v>2</v>
      </c>
      <c r="C12" s="477" t="s">
        <v>150</v>
      </c>
      <c r="D12" s="472"/>
      <c r="E12" s="472"/>
      <c r="F12" s="472"/>
      <c r="G12" s="472"/>
      <c r="H12" s="472"/>
      <c r="I12" s="540">
        <v>3</v>
      </c>
      <c r="J12" s="477" t="s">
        <v>41</v>
      </c>
      <c r="K12" s="416"/>
      <c r="L12" s="477"/>
      <c r="M12" s="553"/>
    </row>
    <row r="13" spans="2:13" ht="9" customHeight="1" x14ac:dyDescent="0.2">
      <c r="B13" s="550"/>
      <c r="C13" s="475"/>
      <c r="D13" s="416"/>
      <c r="E13" s="416"/>
      <c r="F13" s="416"/>
      <c r="G13" s="416"/>
      <c r="H13" s="416"/>
      <c r="I13" s="470"/>
      <c r="J13" s="475" t="s">
        <v>292</v>
      </c>
      <c r="K13" s="416"/>
      <c r="L13" s="478">
        <f>'2 Provider Data'!C12</f>
        <v>123456789</v>
      </c>
      <c r="M13" s="551"/>
    </row>
    <row r="14" spans="2:13" ht="10.5" customHeight="1" x14ac:dyDescent="0.2">
      <c r="B14" s="438"/>
      <c r="C14" s="416"/>
      <c r="D14" s="417" t="s">
        <v>57</v>
      </c>
      <c r="E14" s="416"/>
      <c r="F14" s="479">
        <f>'2 Provider Data'!E10</f>
        <v>43647</v>
      </c>
      <c r="G14" s="416"/>
      <c r="H14" s="416"/>
      <c r="I14" s="470"/>
      <c r="J14" s="416" t="s">
        <v>293</v>
      </c>
      <c r="K14" s="416"/>
      <c r="L14" s="478">
        <f>'2 Provider Data'!C11</f>
        <v>12345678</v>
      </c>
      <c r="M14" s="551"/>
    </row>
    <row r="15" spans="2:13" ht="10.5" customHeight="1" x14ac:dyDescent="0.2">
      <c r="B15" s="438"/>
      <c r="C15" s="416"/>
      <c r="D15" s="416"/>
      <c r="E15" s="416"/>
      <c r="F15" s="480"/>
      <c r="G15" s="416"/>
      <c r="H15" s="416"/>
      <c r="I15" s="470"/>
      <c r="J15" s="416" t="s">
        <v>312</v>
      </c>
      <c r="K15" s="416"/>
      <c r="L15" s="572" t="s">
        <v>322</v>
      </c>
      <c r="M15" s="551"/>
    </row>
    <row r="16" spans="2:13" ht="10.5" customHeight="1" x14ac:dyDescent="0.2">
      <c r="B16" s="438"/>
      <c r="C16" s="416"/>
      <c r="D16" s="417" t="s">
        <v>58</v>
      </c>
      <c r="E16" s="416"/>
      <c r="F16" s="479">
        <f>'2 Provider Data'!E11</f>
        <v>44012</v>
      </c>
      <c r="G16" s="416"/>
      <c r="H16" s="416"/>
      <c r="I16" s="470"/>
      <c r="J16" s="475" t="s">
        <v>41</v>
      </c>
      <c r="K16" s="416"/>
      <c r="L16" s="416"/>
      <c r="M16" s="551"/>
    </row>
    <row r="17" spans="2:13" ht="9" customHeight="1" x14ac:dyDescent="0.2">
      <c r="B17" s="554"/>
      <c r="C17" s="476"/>
      <c r="D17" s="476"/>
      <c r="E17" s="416"/>
      <c r="F17" s="416"/>
      <c r="G17" s="416"/>
      <c r="H17" s="416"/>
      <c r="I17" s="470"/>
      <c r="J17" s="416"/>
      <c r="K17" s="416"/>
      <c r="L17" s="416"/>
      <c r="M17" s="551"/>
    </row>
    <row r="18" spans="2:13" ht="9" customHeight="1" x14ac:dyDescent="0.2">
      <c r="B18" s="552">
        <v>4</v>
      </c>
      <c r="C18" s="477" t="s">
        <v>59</v>
      </c>
      <c r="D18" s="472"/>
      <c r="E18" s="547">
        <v>4</v>
      </c>
      <c r="F18" s="541" t="s">
        <v>247</v>
      </c>
      <c r="G18" s="542"/>
      <c r="H18" s="542"/>
      <c r="I18" s="543"/>
      <c r="J18" s="544"/>
      <c r="K18" s="542"/>
      <c r="L18" s="542"/>
      <c r="M18" s="556"/>
    </row>
    <row r="19" spans="2:13" ht="9" customHeight="1" x14ac:dyDescent="0.2">
      <c r="B19" s="438"/>
      <c r="C19" s="416"/>
      <c r="D19" s="416"/>
      <c r="E19" s="545"/>
      <c r="F19" s="481"/>
      <c r="G19" s="416"/>
      <c r="H19" s="416"/>
      <c r="I19" s="416"/>
      <c r="J19" s="482"/>
      <c r="K19" s="416"/>
      <c r="L19" s="416"/>
      <c r="M19" s="551"/>
    </row>
    <row r="20" spans="2:13" ht="9" customHeight="1" x14ac:dyDescent="0.2">
      <c r="B20" s="438"/>
      <c r="C20" s="483" t="s">
        <v>248</v>
      </c>
      <c r="D20" s="416" t="s">
        <v>120</v>
      </c>
      <c r="E20" s="545"/>
      <c r="F20" s="475" t="s">
        <v>41</v>
      </c>
      <c r="G20" s="416"/>
      <c r="H20" s="484" t="s">
        <v>152</v>
      </c>
      <c r="I20" s="416"/>
      <c r="J20" s="484"/>
      <c r="K20" s="482"/>
      <c r="L20" s="484"/>
      <c r="M20" s="557"/>
    </row>
    <row r="21" spans="2:13" ht="9" customHeight="1" x14ac:dyDescent="0.2">
      <c r="B21" s="438"/>
      <c r="C21" s="475" t="s">
        <v>41</v>
      </c>
      <c r="D21" s="475" t="s">
        <v>41</v>
      </c>
      <c r="E21" s="485"/>
      <c r="F21" s="416"/>
      <c r="G21" s="416"/>
      <c r="H21" s="484" t="s">
        <v>46</v>
      </c>
      <c r="I21" s="416"/>
      <c r="J21" s="484"/>
      <c r="K21" s="416"/>
      <c r="L21" s="484"/>
      <c r="M21" s="557"/>
    </row>
    <row r="22" spans="2:13" ht="9" customHeight="1" x14ac:dyDescent="0.2">
      <c r="B22" s="438"/>
      <c r="C22" s="483" t="s">
        <v>248</v>
      </c>
      <c r="D22" s="416" t="s">
        <v>259</v>
      </c>
      <c r="E22" s="486"/>
      <c r="F22" s="416"/>
      <c r="G22" s="416"/>
      <c r="H22" s="487" t="s">
        <v>153</v>
      </c>
      <c r="I22" s="416"/>
      <c r="J22" s="487"/>
      <c r="K22" s="416"/>
      <c r="L22" s="487"/>
      <c r="M22" s="557"/>
    </row>
    <row r="23" spans="2:13" ht="9" customHeight="1" x14ac:dyDescent="0.2">
      <c r="B23" s="438"/>
      <c r="C23" s="475" t="s">
        <v>41</v>
      </c>
      <c r="D23" s="475" t="s">
        <v>41</v>
      </c>
      <c r="E23" s="545"/>
      <c r="F23" s="416"/>
      <c r="G23" s="416"/>
      <c r="H23" s="416"/>
      <c r="I23" s="416"/>
      <c r="J23" s="416"/>
      <c r="K23" s="482"/>
      <c r="L23" s="416"/>
      <c r="M23" s="551"/>
    </row>
    <row r="24" spans="2:13" ht="11.25" customHeight="1" thickBot="1" x14ac:dyDescent="0.25">
      <c r="B24" s="438"/>
      <c r="C24" s="483" t="s">
        <v>323</v>
      </c>
      <c r="D24" s="416" t="s">
        <v>151</v>
      </c>
      <c r="E24" s="545"/>
      <c r="F24" s="475" t="s">
        <v>264</v>
      </c>
      <c r="G24" s="475"/>
      <c r="H24" s="488">
        <f>'9  Settlement'!G15</f>
        <v>0</v>
      </c>
      <c r="I24" s="489"/>
      <c r="J24" s="496"/>
      <c r="K24" s="490"/>
      <c r="L24" s="491"/>
      <c r="M24" s="551"/>
    </row>
    <row r="25" spans="2:13" ht="9" customHeight="1" thickTop="1" x14ac:dyDescent="0.2">
      <c r="B25" s="438"/>
      <c r="C25" s="475" t="s">
        <v>41</v>
      </c>
      <c r="D25" s="416"/>
      <c r="E25" s="545"/>
      <c r="F25" s="484" t="s">
        <v>344</v>
      </c>
      <c r="G25" s="416"/>
      <c r="H25" s="416"/>
      <c r="I25" s="416"/>
      <c r="J25" s="416"/>
      <c r="K25" s="416"/>
      <c r="L25" s="416"/>
      <c r="M25" s="551"/>
    </row>
    <row r="26" spans="2:13" ht="9" customHeight="1" x14ac:dyDescent="0.2">
      <c r="B26" s="438"/>
      <c r="C26" s="475"/>
      <c r="D26" s="416"/>
      <c r="E26" s="545"/>
      <c r="F26" s="484"/>
      <c r="G26" s="416"/>
      <c r="H26" s="416"/>
      <c r="I26" s="416"/>
      <c r="J26" s="416"/>
      <c r="K26" s="416"/>
      <c r="L26" s="416"/>
      <c r="M26" s="551"/>
    </row>
    <row r="27" spans="2:13" ht="11.25" customHeight="1" thickBot="1" x14ac:dyDescent="0.25">
      <c r="B27" s="438"/>
      <c r="C27" s="475"/>
      <c r="D27" s="416"/>
      <c r="E27" s="545"/>
      <c r="F27" s="484" t="s">
        <v>266</v>
      </c>
      <c r="G27" s="416"/>
      <c r="H27" s="488">
        <f>'9  Settlement'!G17</f>
        <v>0</v>
      </c>
      <c r="I27" s="416"/>
      <c r="J27" s="496"/>
      <c r="K27" s="416"/>
      <c r="L27" s="416"/>
      <c r="M27" s="551"/>
    </row>
    <row r="28" spans="2:13" ht="9" customHeight="1" thickTop="1" x14ac:dyDescent="0.2">
      <c r="B28" s="438"/>
      <c r="C28" s="475"/>
      <c r="D28" s="416"/>
      <c r="E28" s="545"/>
      <c r="F28" s="484" t="s">
        <v>345</v>
      </c>
      <c r="G28" s="416"/>
      <c r="H28" s="416"/>
      <c r="I28" s="416"/>
      <c r="J28" s="416"/>
      <c r="K28" s="416"/>
      <c r="L28" s="416"/>
      <c r="M28" s="551"/>
    </row>
    <row r="29" spans="2:13" ht="9" customHeight="1" x14ac:dyDescent="0.2">
      <c r="B29" s="438"/>
      <c r="C29" s="475"/>
      <c r="D29" s="416"/>
      <c r="E29" s="545"/>
      <c r="F29" s="484"/>
      <c r="G29" s="416"/>
      <c r="H29" s="416"/>
      <c r="I29" s="416"/>
      <c r="J29" s="416"/>
      <c r="K29" s="416"/>
      <c r="L29" s="416"/>
      <c r="M29" s="551"/>
    </row>
    <row r="30" spans="2:13" ht="11.25" customHeight="1" thickBot="1" x14ac:dyDescent="0.25">
      <c r="B30" s="438"/>
      <c r="C30" s="475"/>
      <c r="D30" s="416"/>
      <c r="E30" s="545"/>
      <c r="F30" s="484" t="s">
        <v>267</v>
      </c>
      <c r="G30" s="416"/>
      <c r="H30" s="488">
        <f>'9  Settlement'!G21</f>
        <v>0</v>
      </c>
      <c r="I30" s="416"/>
      <c r="J30" s="496"/>
      <c r="K30" s="416"/>
      <c r="L30" s="416"/>
      <c r="M30" s="551"/>
    </row>
    <row r="31" spans="2:13" ht="9" customHeight="1" thickTop="1" x14ac:dyDescent="0.2">
      <c r="B31" s="438"/>
      <c r="C31" s="475"/>
      <c r="D31" s="416"/>
      <c r="E31" s="545"/>
      <c r="F31" s="484" t="s">
        <v>347</v>
      </c>
      <c r="G31" s="416"/>
      <c r="H31" s="416"/>
      <c r="I31" s="416"/>
      <c r="J31" s="416"/>
      <c r="K31" s="416"/>
      <c r="L31" s="416"/>
      <c r="M31" s="551"/>
    </row>
    <row r="32" spans="2:13" ht="9" customHeight="1" x14ac:dyDescent="0.2">
      <c r="B32" s="438"/>
      <c r="C32" s="475"/>
      <c r="D32" s="416"/>
      <c r="E32" s="545"/>
      <c r="F32" s="484"/>
      <c r="G32" s="416"/>
      <c r="H32" s="416"/>
      <c r="I32" s="416"/>
      <c r="J32" s="416"/>
      <c r="K32" s="416"/>
      <c r="L32" s="416"/>
      <c r="M32" s="551"/>
    </row>
    <row r="33" spans="2:16" ht="11.25" customHeight="1" thickBot="1" x14ac:dyDescent="0.25">
      <c r="B33" s="438"/>
      <c r="C33" s="475"/>
      <c r="D33" s="416"/>
      <c r="E33" s="545"/>
      <c r="F33" s="484" t="s">
        <v>268</v>
      </c>
      <c r="G33" s="416"/>
      <c r="H33" s="488">
        <f>'9  Settlement'!G24</f>
        <v>0</v>
      </c>
      <c r="I33" s="416"/>
      <c r="J33" s="496"/>
      <c r="K33" s="416"/>
      <c r="L33" s="416"/>
      <c r="M33" s="551"/>
    </row>
    <row r="34" spans="2:16" ht="9" customHeight="1" thickTop="1" x14ac:dyDescent="0.2">
      <c r="B34" s="438"/>
      <c r="C34" s="475"/>
      <c r="D34" s="416"/>
      <c r="E34" s="545"/>
      <c r="F34" s="484" t="s">
        <v>346</v>
      </c>
      <c r="G34" s="416"/>
      <c r="H34" s="416"/>
      <c r="I34" s="416"/>
      <c r="J34" s="416"/>
      <c r="K34" s="416"/>
      <c r="L34" s="416"/>
      <c r="M34" s="551"/>
    </row>
    <row r="35" spans="2:16" ht="9" customHeight="1" x14ac:dyDescent="0.2">
      <c r="B35" s="558"/>
      <c r="C35" s="466"/>
      <c r="D35" s="466"/>
      <c r="E35" s="546"/>
      <c r="F35" s="466"/>
      <c r="G35" s="466"/>
      <c r="H35" s="466"/>
      <c r="I35" s="466"/>
      <c r="J35" s="466"/>
      <c r="K35" s="466"/>
      <c r="L35" s="466"/>
      <c r="M35" s="559"/>
    </row>
    <row r="36" spans="2:16" ht="9" customHeight="1" x14ac:dyDescent="0.2">
      <c r="B36" s="438"/>
      <c r="C36" s="416"/>
      <c r="D36" s="416"/>
      <c r="E36" s="416"/>
      <c r="F36" s="416"/>
      <c r="G36" s="416"/>
      <c r="H36" s="416"/>
      <c r="I36" s="416"/>
      <c r="J36" s="416"/>
      <c r="K36" s="416"/>
      <c r="L36" s="416"/>
      <c r="M36" s="551"/>
    </row>
    <row r="37" spans="2:16" ht="12.75" customHeight="1" x14ac:dyDescent="0.25">
      <c r="B37" s="438"/>
      <c r="C37" s="439"/>
      <c r="D37" s="597" t="s">
        <v>270</v>
      </c>
      <c r="E37" s="597"/>
      <c r="F37" s="597"/>
      <c r="G37" s="597"/>
      <c r="H37" s="597"/>
      <c r="I37" s="597"/>
      <c r="J37" s="440"/>
      <c r="K37" s="440"/>
      <c r="L37" s="440"/>
      <c r="M37" s="441"/>
      <c r="N37" s="442"/>
      <c r="O37" s="442"/>
      <c r="P37" s="416"/>
    </row>
    <row r="38" spans="2:16" ht="10.5" customHeight="1" x14ac:dyDescent="0.2">
      <c r="B38" s="438"/>
      <c r="C38" s="443"/>
      <c r="D38" s="440"/>
      <c r="E38" s="440"/>
      <c r="F38" s="440"/>
      <c r="G38" s="440"/>
      <c r="H38" s="440"/>
      <c r="I38" s="440"/>
      <c r="J38" s="440"/>
      <c r="K38" s="440"/>
      <c r="L38" s="440"/>
      <c r="M38" s="441"/>
      <c r="N38" s="442"/>
      <c r="O38" s="442"/>
      <c r="P38" s="416"/>
    </row>
    <row r="39" spans="2:16" ht="15" customHeight="1" x14ac:dyDescent="0.25">
      <c r="B39" s="438"/>
      <c r="C39" s="439"/>
      <c r="D39" s="598" t="s">
        <v>271</v>
      </c>
      <c r="E39" s="598"/>
      <c r="F39" s="598"/>
      <c r="G39" s="598"/>
      <c r="H39" s="598"/>
      <c r="I39" s="598"/>
      <c r="J39" s="440"/>
      <c r="K39" s="440"/>
      <c r="L39" s="440"/>
      <c r="M39" s="441"/>
      <c r="N39" s="442"/>
      <c r="O39" s="442"/>
      <c r="P39" s="416"/>
    </row>
    <row r="40" spans="2:16" ht="10.5" customHeight="1" x14ac:dyDescent="0.2">
      <c r="B40" s="438"/>
      <c r="C40" s="439"/>
      <c r="D40" s="444"/>
      <c r="E40" s="440"/>
      <c r="F40" s="440"/>
      <c r="G40" s="440"/>
      <c r="H40" s="440"/>
      <c r="I40" s="440"/>
      <c r="J40" s="440"/>
      <c r="K40" s="440"/>
      <c r="L40" s="440"/>
      <c r="M40" s="441"/>
      <c r="N40" s="442"/>
      <c r="O40" s="442"/>
      <c r="P40" s="416"/>
    </row>
    <row r="41" spans="2:16" s="445" customFormat="1" ht="10.5" customHeight="1" x14ac:dyDescent="0.2">
      <c r="B41" s="446"/>
      <c r="C41" s="447"/>
      <c r="D41" s="444" t="s">
        <v>272</v>
      </c>
      <c r="E41" s="448"/>
      <c r="F41" s="448"/>
      <c r="G41" s="448"/>
      <c r="H41" s="448"/>
      <c r="I41" s="448"/>
      <c r="J41" s="448"/>
      <c r="K41" s="448"/>
      <c r="L41" s="448"/>
      <c r="M41" s="449"/>
      <c r="N41" s="450"/>
      <c r="O41" s="450"/>
      <c r="P41" s="448"/>
    </row>
    <row r="42" spans="2:16" s="445" customFormat="1" ht="12" customHeight="1" x14ac:dyDescent="0.2">
      <c r="B42" s="446"/>
      <c r="C42" s="451">
        <v>1</v>
      </c>
      <c r="D42" s="444" t="s">
        <v>273</v>
      </c>
      <c r="E42" s="448"/>
      <c r="F42" s="448"/>
      <c r="G42" s="448"/>
      <c r="H42" s="448"/>
      <c r="I42" s="448"/>
      <c r="J42" s="448"/>
      <c r="K42" s="448"/>
      <c r="L42" s="448"/>
      <c r="M42" s="449"/>
      <c r="N42" s="450"/>
      <c r="O42" s="450"/>
      <c r="P42" s="448"/>
    </row>
    <row r="43" spans="2:16" s="445" customFormat="1" ht="12" customHeight="1" x14ac:dyDescent="0.2">
      <c r="B43" s="446"/>
      <c r="C43" s="447"/>
      <c r="D43" s="444" t="s">
        <v>274</v>
      </c>
      <c r="E43" s="448"/>
      <c r="F43" s="448"/>
      <c r="G43" s="448"/>
      <c r="H43" s="452">
        <f>F14</f>
        <v>43647</v>
      </c>
      <c r="I43" s="453" t="s">
        <v>275</v>
      </c>
      <c r="J43" s="452">
        <f>F16</f>
        <v>44012</v>
      </c>
      <c r="K43" s="448"/>
      <c r="L43" s="448"/>
      <c r="M43" s="449"/>
      <c r="N43" s="450"/>
      <c r="O43" s="450"/>
      <c r="P43" s="448"/>
    </row>
    <row r="44" spans="2:16" s="445" customFormat="1" ht="12" customHeight="1" x14ac:dyDescent="0.2">
      <c r="B44" s="446"/>
      <c r="C44" s="447"/>
      <c r="D44" s="444" t="s">
        <v>276</v>
      </c>
      <c r="E44" s="448"/>
      <c r="F44" s="448"/>
      <c r="G44" s="448"/>
      <c r="H44" s="448"/>
      <c r="I44" s="448"/>
      <c r="J44" s="448"/>
      <c r="K44" s="448"/>
      <c r="L44" s="448"/>
      <c r="M44" s="449"/>
      <c r="N44" s="450"/>
      <c r="O44" s="450"/>
      <c r="P44" s="448"/>
    </row>
    <row r="45" spans="2:16" s="445" customFormat="1" ht="12" customHeight="1" x14ac:dyDescent="0.2">
      <c r="B45" s="446"/>
      <c r="C45" s="447"/>
      <c r="D45" s="444" t="s">
        <v>277</v>
      </c>
      <c r="E45" s="448"/>
      <c r="F45" s="448"/>
      <c r="G45" s="448"/>
      <c r="H45" s="448"/>
      <c r="I45" s="448"/>
      <c r="J45" s="448"/>
      <c r="K45" s="448"/>
      <c r="L45" s="448"/>
      <c r="M45" s="449"/>
      <c r="N45" s="450"/>
      <c r="O45" s="450"/>
      <c r="P45" s="448"/>
    </row>
    <row r="46" spans="2:16" s="445" customFormat="1" ht="12" customHeight="1" x14ac:dyDescent="0.2">
      <c r="B46" s="446"/>
      <c r="C46" s="451">
        <v>2</v>
      </c>
      <c r="D46" s="444" t="s">
        <v>301</v>
      </c>
      <c r="E46" s="448"/>
      <c r="F46" s="448"/>
      <c r="G46" s="448"/>
      <c r="H46" s="448"/>
      <c r="I46" s="448"/>
      <c r="J46" s="448"/>
      <c r="K46" s="448"/>
      <c r="L46" s="448"/>
      <c r="M46" s="449"/>
      <c r="N46" s="450"/>
      <c r="O46" s="450"/>
      <c r="P46" s="448"/>
    </row>
    <row r="47" spans="2:16" s="445" customFormat="1" ht="12" customHeight="1" x14ac:dyDescent="0.2">
      <c r="B47" s="446"/>
      <c r="C47" s="447"/>
      <c r="D47" s="444" t="s">
        <v>299</v>
      </c>
      <c r="E47" s="448"/>
      <c r="F47" s="448"/>
      <c r="G47" s="448"/>
      <c r="H47" s="448"/>
      <c r="I47" s="448"/>
      <c r="J47" s="448"/>
      <c r="K47" s="448"/>
      <c r="L47" s="448"/>
      <c r="M47" s="449"/>
      <c r="N47" s="450"/>
      <c r="O47" s="450"/>
      <c r="P47" s="448"/>
    </row>
    <row r="48" spans="2:16" s="445" customFormat="1" ht="12" customHeight="1" x14ac:dyDescent="0.2">
      <c r="B48" s="446"/>
      <c r="C48" s="451">
        <v>3</v>
      </c>
      <c r="D48" s="447" t="s">
        <v>278</v>
      </c>
      <c r="E48" s="451"/>
      <c r="F48" s="451"/>
      <c r="G48" s="451"/>
      <c r="H48" s="451"/>
      <c r="I48" s="451"/>
      <c r="J48" s="448"/>
      <c r="K48" s="454"/>
      <c r="L48" s="454"/>
      <c r="M48" s="449"/>
      <c r="N48" s="450"/>
      <c r="O48" s="450"/>
      <c r="P48" s="448"/>
    </row>
    <row r="49" spans="2:16" s="445" customFormat="1" ht="12" customHeight="1" x14ac:dyDescent="0.2">
      <c r="B49" s="446"/>
      <c r="C49" s="451"/>
      <c r="D49" s="447" t="s">
        <v>279</v>
      </c>
      <c r="E49" s="451"/>
      <c r="F49" s="451"/>
      <c r="G49" s="451"/>
      <c r="H49" s="451"/>
      <c r="I49" s="451"/>
      <c r="J49" s="448"/>
      <c r="K49" s="454"/>
      <c r="L49" s="454"/>
      <c r="M49" s="449"/>
      <c r="N49" s="450"/>
      <c r="O49" s="450"/>
      <c r="P49" s="448"/>
    </row>
    <row r="50" spans="2:16" s="445" customFormat="1" ht="12" customHeight="1" x14ac:dyDescent="0.2">
      <c r="B50" s="446"/>
      <c r="C50" s="451">
        <v>4</v>
      </c>
      <c r="D50" s="447" t="s">
        <v>280</v>
      </c>
      <c r="E50" s="451"/>
      <c r="F50" s="451"/>
      <c r="G50" s="451"/>
      <c r="H50" s="451"/>
      <c r="I50" s="451"/>
      <c r="J50" s="448"/>
      <c r="K50" s="454"/>
      <c r="L50" s="454"/>
      <c r="M50" s="449"/>
      <c r="N50" s="450"/>
      <c r="O50" s="450"/>
      <c r="P50" s="448"/>
    </row>
    <row r="51" spans="2:16" s="445" customFormat="1" ht="12" customHeight="1" x14ac:dyDescent="0.2">
      <c r="B51" s="446"/>
      <c r="C51" s="451"/>
      <c r="D51" s="447" t="s">
        <v>281</v>
      </c>
      <c r="E51" s="451"/>
      <c r="F51" s="451"/>
      <c r="G51" s="451"/>
      <c r="H51" s="451"/>
      <c r="I51" s="451"/>
      <c r="J51" s="448"/>
      <c r="K51" s="454"/>
      <c r="L51" s="454"/>
      <c r="M51" s="449"/>
      <c r="N51" s="450"/>
      <c r="O51" s="450"/>
      <c r="P51" s="448"/>
    </row>
    <row r="52" spans="2:16" s="445" customFormat="1" ht="12" customHeight="1" x14ac:dyDescent="0.2">
      <c r="B52" s="446"/>
      <c r="C52" s="451"/>
      <c r="D52" s="447" t="s">
        <v>282</v>
      </c>
      <c r="E52" s="451"/>
      <c r="F52" s="451"/>
      <c r="G52" s="451"/>
      <c r="H52" s="451"/>
      <c r="I52" s="451"/>
      <c r="J52" s="448"/>
      <c r="K52" s="454"/>
      <c r="L52" s="454"/>
      <c r="M52" s="449"/>
      <c r="N52" s="450"/>
      <c r="O52" s="450"/>
      <c r="P52" s="448"/>
    </row>
    <row r="53" spans="2:16" s="445" customFormat="1" ht="12" customHeight="1" x14ac:dyDescent="0.2">
      <c r="B53" s="446"/>
      <c r="C53" s="451"/>
      <c r="D53" s="447" t="s">
        <v>283</v>
      </c>
      <c r="E53" s="451"/>
      <c r="F53" s="451"/>
      <c r="G53" s="451"/>
      <c r="H53" s="451"/>
      <c r="I53" s="451"/>
      <c r="J53" s="448"/>
      <c r="K53" s="454"/>
      <c r="L53" s="454"/>
      <c r="M53" s="449"/>
      <c r="N53" s="450"/>
      <c r="O53" s="450"/>
      <c r="P53" s="448"/>
    </row>
    <row r="54" spans="2:16" s="445" customFormat="1" ht="12" customHeight="1" x14ac:dyDescent="0.2">
      <c r="B54" s="446"/>
      <c r="C54" s="451"/>
      <c r="D54" s="447" t="s">
        <v>284</v>
      </c>
      <c r="E54" s="451"/>
      <c r="F54" s="451"/>
      <c r="G54" s="451"/>
      <c r="H54" s="451"/>
      <c r="I54" s="451"/>
      <c r="J54" s="448"/>
      <c r="K54" s="454"/>
      <c r="L54" s="454"/>
      <c r="M54" s="449"/>
      <c r="N54" s="450"/>
      <c r="O54" s="450"/>
      <c r="P54" s="448"/>
    </row>
    <row r="55" spans="2:16" s="445" customFormat="1" ht="12" customHeight="1" x14ac:dyDescent="0.2">
      <c r="B55" s="446"/>
      <c r="C55" s="451">
        <v>5</v>
      </c>
      <c r="D55" s="447" t="s">
        <v>285</v>
      </c>
      <c r="E55" s="451"/>
      <c r="F55" s="451"/>
      <c r="G55" s="451"/>
      <c r="H55" s="451"/>
      <c r="I55" s="451"/>
      <c r="J55" s="448"/>
      <c r="K55" s="454"/>
      <c r="L55" s="454"/>
      <c r="M55" s="449"/>
      <c r="N55" s="450"/>
      <c r="O55" s="450"/>
      <c r="P55" s="448"/>
    </row>
    <row r="56" spans="2:16" s="445" customFormat="1" ht="12" customHeight="1" x14ac:dyDescent="0.2">
      <c r="B56" s="446"/>
      <c r="C56" s="451"/>
      <c r="D56" s="447" t="s">
        <v>302</v>
      </c>
      <c r="E56" s="451"/>
      <c r="F56" s="451"/>
      <c r="G56" s="451"/>
      <c r="H56" s="451"/>
      <c r="I56" s="451"/>
      <c r="J56" s="448"/>
      <c r="K56" s="454"/>
      <c r="L56" s="454"/>
      <c r="M56" s="449"/>
      <c r="N56" s="450"/>
      <c r="O56" s="450"/>
      <c r="P56" s="448"/>
    </row>
    <row r="57" spans="2:16" s="445" customFormat="1" ht="12" customHeight="1" x14ac:dyDescent="0.2">
      <c r="B57" s="446"/>
      <c r="C57" s="451">
        <v>6</v>
      </c>
      <c r="D57" s="447" t="s">
        <v>286</v>
      </c>
      <c r="E57" s="451"/>
      <c r="F57" s="451"/>
      <c r="G57" s="451"/>
      <c r="H57" s="451"/>
      <c r="I57" s="451"/>
      <c r="J57" s="448"/>
      <c r="K57" s="454"/>
      <c r="L57" s="454"/>
      <c r="M57" s="449"/>
      <c r="N57" s="450"/>
      <c r="O57" s="450"/>
      <c r="P57" s="448"/>
    </row>
    <row r="58" spans="2:16" s="445" customFormat="1" ht="12" customHeight="1" x14ac:dyDescent="0.2">
      <c r="B58" s="446"/>
      <c r="C58" s="451"/>
      <c r="D58" s="447" t="s">
        <v>287</v>
      </c>
      <c r="E58" s="451"/>
      <c r="F58" s="451"/>
      <c r="G58" s="451"/>
      <c r="H58" s="451"/>
      <c r="I58" s="451"/>
      <c r="J58" s="448"/>
      <c r="K58" s="454"/>
      <c r="L58" s="454"/>
      <c r="M58" s="449"/>
      <c r="N58" s="450"/>
      <c r="O58" s="450"/>
      <c r="P58" s="448"/>
    </row>
    <row r="59" spans="2:16" s="445" customFormat="1" ht="12" customHeight="1" x14ac:dyDescent="0.2">
      <c r="B59" s="446"/>
      <c r="C59" s="451">
        <v>7</v>
      </c>
      <c r="D59" s="447" t="s">
        <v>288</v>
      </c>
      <c r="E59" s="451"/>
      <c r="F59" s="451"/>
      <c r="G59" s="451"/>
      <c r="H59" s="451"/>
      <c r="I59" s="451"/>
      <c r="J59" s="448"/>
      <c r="K59" s="454"/>
      <c r="L59" s="454"/>
      <c r="M59" s="449"/>
      <c r="N59" s="450"/>
      <c r="O59" s="450"/>
      <c r="P59" s="448"/>
    </row>
    <row r="60" spans="2:16" s="445" customFormat="1" ht="12" customHeight="1" x14ac:dyDescent="0.2">
      <c r="B60" s="446"/>
      <c r="C60" s="451"/>
      <c r="D60" s="447" t="s">
        <v>289</v>
      </c>
      <c r="E60" s="451"/>
      <c r="F60" s="451"/>
      <c r="G60" s="451"/>
      <c r="H60" s="451"/>
      <c r="I60" s="451"/>
      <c r="J60" s="448"/>
      <c r="K60" s="454"/>
      <c r="L60" s="454"/>
      <c r="M60" s="449"/>
      <c r="N60" s="450"/>
      <c r="O60" s="450"/>
      <c r="P60" s="448"/>
    </row>
    <row r="61" spans="2:16" s="445" customFormat="1" ht="12" customHeight="1" x14ac:dyDescent="0.2">
      <c r="B61" s="446"/>
      <c r="C61" s="451"/>
      <c r="D61" s="447"/>
      <c r="E61" s="451"/>
      <c r="F61" s="451"/>
      <c r="G61" s="451"/>
      <c r="H61" s="451"/>
      <c r="I61" s="451"/>
      <c r="J61" s="448"/>
      <c r="K61" s="454"/>
      <c r="L61" s="454"/>
      <c r="M61" s="449"/>
      <c r="N61" s="450"/>
      <c r="O61" s="450"/>
      <c r="P61" s="448"/>
    </row>
    <row r="62" spans="2:16" s="445" customFormat="1" ht="12" customHeight="1" x14ac:dyDescent="0.2">
      <c r="B62" s="446"/>
      <c r="C62" s="451"/>
      <c r="D62" s="447"/>
      <c r="E62" s="451"/>
      <c r="F62" s="451"/>
      <c r="G62" s="451"/>
      <c r="H62" s="451"/>
      <c r="I62" s="451"/>
      <c r="J62" s="448"/>
      <c r="K62" s="454"/>
      <c r="L62" s="454"/>
      <c r="M62" s="449"/>
      <c r="N62" s="450"/>
      <c r="O62" s="450"/>
      <c r="P62" s="448"/>
    </row>
    <row r="63" spans="2:16" s="445" customFormat="1" ht="12" customHeight="1" thickBot="1" x14ac:dyDescent="0.25">
      <c r="B63" s="446"/>
      <c r="C63" s="451"/>
      <c r="D63" s="447"/>
      <c r="E63" s="451"/>
      <c r="F63" s="451"/>
      <c r="G63" s="451"/>
      <c r="H63" s="451"/>
      <c r="I63" s="451"/>
      <c r="J63" s="448"/>
      <c r="K63" s="454"/>
      <c r="L63" s="454"/>
      <c r="M63" s="449"/>
      <c r="N63" s="450"/>
      <c r="O63" s="450"/>
      <c r="P63" s="448"/>
    </row>
    <row r="64" spans="2:16" ht="9" customHeight="1" x14ac:dyDescent="0.2">
      <c r="B64" s="438"/>
      <c r="C64" s="492" t="s">
        <v>290</v>
      </c>
      <c r="D64" s="493"/>
      <c r="E64" s="493"/>
      <c r="F64" s="493"/>
      <c r="G64" s="493"/>
      <c r="H64" s="416"/>
      <c r="I64" s="492" t="s">
        <v>60</v>
      </c>
      <c r="J64" s="492"/>
      <c r="K64" s="493"/>
      <c r="L64" s="493"/>
      <c r="M64" s="551"/>
    </row>
    <row r="65" spans="2:13" ht="9" customHeight="1" x14ac:dyDescent="0.2">
      <c r="B65" s="438"/>
      <c r="C65" s="475"/>
      <c r="D65" s="416"/>
      <c r="E65" s="416"/>
      <c r="F65" s="416"/>
      <c r="G65" s="416"/>
      <c r="H65" s="416"/>
      <c r="I65" s="475"/>
      <c r="J65" s="475"/>
      <c r="K65" s="416"/>
      <c r="L65" s="416"/>
      <c r="M65" s="551"/>
    </row>
    <row r="66" spans="2:13" ht="9" customHeight="1" thickBot="1" x14ac:dyDescent="0.25">
      <c r="B66" s="438"/>
      <c r="C66" s="475"/>
      <c r="D66" s="416"/>
      <c r="E66" s="416"/>
      <c r="F66" s="416"/>
      <c r="G66" s="416"/>
      <c r="H66" s="416"/>
      <c r="I66" s="475"/>
      <c r="J66" s="475"/>
      <c r="K66" s="416"/>
      <c r="L66" s="416"/>
      <c r="M66" s="551"/>
    </row>
    <row r="67" spans="2:13" ht="9" customHeight="1" x14ac:dyDescent="0.2">
      <c r="B67" s="438"/>
      <c r="C67" s="492" t="s">
        <v>291</v>
      </c>
      <c r="D67" s="493"/>
      <c r="E67" s="493"/>
      <c r="F67" s="493"/>
      <c r="G67" s="493"/>
      <c r="H67" s="416"/>
      <c r="I67" s="492" t="s">
        <v>60</v>
      </c>
      <c r="J67" s="492"/>
      <c r="K67" s="493"/>
      <c r="L67" s="493"/>
      <c r="M67" s="551"/>
    </row>
    <row r="68" spans="2:13" ht="9" customHeight="1" x14ac:dyDescent="0.2">
      <c r="B68" s="438"/>
      <c r="C68" s="475"/>
      <c r="D68" s="416"/>
      <c r="E68" s="416"/>
      <c r="F68" s="416"/>
      <c r="G68" s="416"/>
      <c r="H68" s="416"/>
      <c r="I68" s="475"/>
      <c r="J68" s="475"/>
      <c r="K68" s="416"/>
      <c r="L68" s="416"/>
      <c r="M68" s="551"/>
    </row>
    <row r="69" spans="2:13" ht="9" customHeight="1" x14ac:dyDescent="0.2">
      <c r="B69" s="438"/>
      <c r="C69" s="416"/>
      <c r="D69" s="416"/>
      <c r="E69" s="416"/>
      <c r="F69" s="416"/>
      <c r="G69" s="416"/>
      <c r="H69" s="416"/>
      <c r="I69" s="416"/>
      <c r="J69" s="416"/>
      <c r="K69" s="416"/>
      <c r="L69" s="416"/>
      <c r="M69" s="551"/>
    </row>
    <row r="70" spans="2:13" ht="11.25" customHeight="1" thickBot="1" x14ac:dyDescent="0.25">
      <c r="B70" s="438"/>
      <c r="C70" s="474"/>
      <c r="D70" s="594"/>
      <c r="E70" s="594"/>
      <c r="F70" s="594"/>
      <c r="G70" s="416"/>
      <c r="H70" s="416"/>
      <c r="I70" s="416"/>
      <c r="J70" s="595"/>
      <c r="K70" s="595"/>
      <c r="L70" s="595"/>
      <c r="M70" s="551"/>
    </row>
    <row r="71" spans="2:13" ht="9" customHeight="1" x14ac:dyDescent="0.2">
      <c r="B71" s="438"/>
      <c r="C71" s="492" t="s">
        <v>61</v>
      </c>
      <c r="D71" s="493"/>
      <c r="E71" s="493"/>
      <c r="F71" s="493"/>
      <c r="G71" s="493"/>
      <c r="H71" s="416"/>
      <c r="I71" s="492" t="s">
        <v>62</v>
      </c>
      <c r="J71" s="492"/>
      <c r="K71" s="493"/>
      <c r="L71" s="493"/>
      <c r="M71" s="551"/>
    </row>
    <row r="72" spans="2:13" ht="9" customHeight="1" thickBot="1" x14ac:dyDescent="0.25">
      <c r="B72" s="560"/>
      <c r="C72" s="561"/>
      <c r="D72" s="561"/>
      <c r="E72" s="561"/>
      <c r="F72" s="561"/>
      <c r="G72" s="561"/>
      <c r="H72" s="561"/>
      <c r="I72" s="561"/>
      <c r="J72" s="561"/>
      <c r="K72" s="561"/>
      <c r="L72" s="561"/>
      <c r="M72" s="562"/>
    </row>
    <row r="75" spans="2:13" x14ac:dyDescent="0.2">
      <c r="B75" s="494"/>
    </row>
    <row r="77" spans="2:13" x14ac:dyDescent="0.2">
      <c r="B77" s="495"/>
    </row>
    <row r="79" spans="2:13" x14ac:dyDescent="0.2">
      <c r="B79" s="471"/>
    </row>
    <row r="81" spans="2:2" x14ac:dyDescent="0.2">
      <c r="B81" s="494"/>
    </row>
  </sheetData>
  <sheetProtection algorithmName="SHA-512" hashValue="e1SLwkv3wAps9QpXe+QV8QVaPlbR+9+MGNJuz39GoZnrou0IXoqVec4NE2zIqx87rzbH1XKo3MZadUIy3btjEg==" saltValue="F+nTX2+UrHhjyHuolfVguQ==" spinCount="100000" sheet="1" selectLockedCells="1"/>
  <mergeCells count="7">
    <mergeCell ref="D70:F70"/>
    <mergeCell ref="J70:L70"/>
    <mergeCell ref="D8:F8"/>
    <mergeCell ref="D9:F9"/>
    <mergeCell ref="D10:F10"/>
    <mergeCell ref="D37:I37"/>
    <mergeCell ref="D39:I39"/>
  </mergeCells>
  <phoneticPr fontId="3" type="noConversion"/>
  <printOptions horizontalCentered="1" verticalCentered="1"/>
  <pageMargins left="0" right="0" top="0.5" bottom="0.6" header="0" footer="0.5"/>
  <pageSetup scale="95" orientation="portrait" horizontalDpi="4294967294" verticalDpi="4294967294" r:id="rId1"/>
  <headerFooter alignWithMargins="0">
    <oddFooter>&amp;L&amp;9(Rev  1/2014)&amp;C&amp;9Page &amp;P of &amp;N&amp;R&amp;9&amp;A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Y93"/>
  <sheetViews>
    <sheetView showGridLines="0" topLeftCell="D1" zoomScale="80" zoomScaleNormal="80" workbookViewId="0">
      <pane ySplit="8" topLeftCell="A9" activePane="bottomLeft" state="frozen"/>
      <selection pane="bottomLeft" activeCell="G11" sqref="G11"/>
    </sheetView>
  </sheetViews>
  <sheetFormatPr defaultRowHeight="13.2" x14ac:dyDescent="0.25"/>
  <cols>
    <col min="1" max="1" width="5" customWidth="1"/>
    <col min="2" max="2" width="14.88671875" customWidth="1"/>
    <col min="3" max="3" width="33.5546875" bestFit="1" customWidth="1"/>
    <col min="4" max="4" width="10.44140625" customWidth="1"/>
    <col min="5" max="5" width="22.88671875" customWidth="1"/>
    <col min="7" max="7" width="12.6640625" customWidth="1"/>
    <col min="8" max="9" width="13.33203125" customWidth="1"/>
    <col min="10" max="10" width="16.109375" customWidth="1"/>
    <col min="11" max="11" width="19" customWidth="1"/>
    <col min="12" max="13" width="12" customWidth="1"/>
    <col min="14" max="15" width="14.33203125" customWidth="1"/>
    <col min="16" max="16" width="16" customWidth="1"/>
    <col min="17" max="17" width="12.33203125" customWidth="1"/>
    <col min="18" max="18" width="13.5546875" customWidth="1"/>
    <col min="19" max="19" width="12.5546875" customWidth="1"/>
    <col min="20" max="20" width="9.88671875" customWidth="1"/>
    <col min="21" max="21" width="1.6640625" customWidth="1"/>
  </cols>
  <sheetData>
    <row r="1" spans="1:103" ht="15.6" x14ac:dyDescent="0.3">
      <c r="A1" s="76"/>
      <c r="B1" s="76" t="str">
        <f>'2 Provider Data'!B1</f>
        <v>North Carolina Division of Health Benefits</v>
      </c>
      <c r="L1" s="100"/>
      <c r="M1" s="109"/>
      <c r="N1" s="100" t="s">
        <v>126</v>
      </c>
      <c r="P1" s="100"/>
      <c r="S1" s="631" t="s">
        <v>127</v>
      </c>
      <c r="T1" s="631"/>
      <c r="U1" s="38"/>
    </row>
    <row r="2" spans="1:103" ht="15.6" x14ac:dyDescent="0.3">
      <c r="A2" s="76"/>
      <c r="B2" s="76" t="str">
        <f>'2 Provider Data'!B2</f>
        <v>CMS School Based Services Cost Report</v>
      </c>
      <c r="G2" s="632"/>
      <c r="H2" s="632"/>
      <c r="I2" s="109"/>
      <c r="J2" s="100"/>
      <c r="K2" s="114" t="str">
        <f>'2 Provider Data'!D3</f>
        <v>Provider Name:</v>
      </c>
      <c r="L2" s="614" t="str">
        <f>'2 Provider Data'!G3</f>
        <v>Any Government Provider</v>
      </c>
      <c r="M2" s="614"/>
      <c r="N2" s="614"/>
      <c r="O2" s="100"/>
      <c r="P2" s="102" t="str">
        <f>'2 Provider Data'!D3</f>
        <v>Provider Name:</v>
      </c>
      <c r="R2" s="614" t="str">
        <f>'2 Provider Data'!G3</f>
        <v>Any Government Provider</v>
      </c>
      <c r="S2" s="614"/>
      <c r="T2" s="614"/>
      <c r="U2" s="38"/>
      <c r="V2" s="38"/>
      <c r="W2" s="38"/>
    </row>
    <row r="3" spans="1:103" ht="17.399999999999999" x14ac:dyDescent="0.3">
      <c r="A3" s="83"/>
      <c r="B3" s="76" t="s">
        <v>142</v>
      </c>
      <c r="G3" s="631"/>
      <c r="H3" s="631"/>
      <c r="I3" s="100"/>
      <c r="K3" s="114" t="str">
        <f>'2 Provider Data'!D4</f>
        <v>NPI</v>
      </c>
      <c r="L3" s="100"/>
      <c r="M3" s="631">
        <f>'2 Provider Data'!G4</f>
        <v>123456789</v>
      </c>
      <c r="N3" s="631"/>
      <c r="O3" s="520"/>
      <c r="P3" s="102" t="str">
        <f>'2 Provider Data'!D4</f>
        <v>NPI</v>
      </c>
      <c r="S3" s="631">
        <f>'2 Provider Data'!G4</f>
        <v>123456789</v>
      </c>
      <c r="T3" s="631"/>
      <c r="U3" s="102"/>
    </row>
    <row r="4" spans="1:103" ht="15" customHeight="1" x14ac:dyDescent="0.3">
      <c r="B4" s="6"/>
      <c r="G4" s="635"/>
      <c r="H4" s="636"/>
      <c r="I4" s="102"/>
      <c r="K4" s="114" t="str">
        <f>'2 Provider Data'!D5</f>
        <v>Provider Number:</v>
      </c>
      <c r="L4" s="101"/>
      <c r="M4" s="631">
        <f>'2 Provider Data'!G5</f>
        <v>12345678</v>
      </c>
      <c r="N4" s="631"/>
      <c r="O4" s="519"/>
      <c r="P4" s="102" t="str">
        <f>'2 Provider Data'!D5</f>
        <v>Provider Number:</v>
      </c>
      <c r="S4" s="641">
        <f>'2 Provider Data'!G5</f>
        <v>12345678</v>
      </c>
      <c r="T4" s="641"/>
      <c r="U4" s="101"/>
    </row>
    <row r="5" spans="1:103" ht="15.6" x14ac:dyDescent="0.3">
      <c r="A5" s="76"/>
      <c r="K5" s="114" t="str">
        <f>'2 Provider Data'!D6</f>
        <v>Reporting Period End:</v>
      </c>
      <c r="N5" s="159">
        <f>'2 Provider Data'!G6</f>
        <v>44012</v>
      </c>
      <c r="O5" s="136"/>
      <c r="P5" s="102" t="str">
        <f>'2 Provider Data'!D6</f>
        <v>Reporting Period End:</v>
      </c>
      <c r="S5" s="611">
        <f>'2 Provider Data'!G6</f>
        <v>44012</v>
      </c>
      <c r="T5" s="611">
        <f>'2 Provider Data'!M6</f>
        <v>0</v>
      </c>
    </row>
    <row r="6" spans="1:103" ht="15.6" x14ac:dyDescent="0.3">
      <c r="B6" s="84" t="s">
        <v>22</v>
      </c>
      <c r="O6" s="119"/>
      <c r="P6" s="119"/>
      <c r="Q6" s="119"/>
    </row>
    <row r="7" spans="1:103" ht="17.25" customHeight="1" x14ac:dyDescent="0.25">
      <c r="A7" s="88"/>
      <c r="B7" s="633" t="s">
        <v>69</v>
      </c>
      <c r="C7" s="634"/>
      <c r="D7" s="634"/>
      <c r="E7" s="634"/>
      <c r="F7" s="634"/>
      <c r="G7" s="634"/>
      <c r="H7" s="628" t="s">
        <v>43</v>
      </c>
      <c r="I7" s="638"/>
      <c r="J7" s="638"/>
      <c r="K7" s="638"/>
      <c r="L7" s="638"/>
      <c r="M7" s="638"/>
      <c r="N7" s="640"/>
      <c r="O7" s="628" t="s">
        <v>77</v>
      </c>
      <c r="P7" s="638"/>
      <c r="Q7" s="638"/>
      <c r="R7" s="638"/>
      <c r="S7" s="639"/>
      <c r="T7" s="33"/>
      <c r="U7" s="637"/>
      <c r="V7" s="637"/>
      <c r="W7" s="637"/>
      <c r="X7" s="637"/>
      <c r="Y7" s="637"/>
      <c r="Z7" s="33"/>
      <c r="AA7" s="14"/>
      <c r="AB7" s="14"/>
      <c r="AC7" s="14"/>
      <c r="AD7" s="14"/>
      <c r="AE7" s="14"/>
      <c r="AF7" s="14"/>
      <c r="AG7" s="14"/>
      <c r="AH7" s="14"/>
      <c r="AI7" s="14"/>
      <c r="AJ7" s="14"/>
      <c r="AK7" s="14"/>
      <c r="AL7" s="14"/>
      <c r="AM7" s="14"/>
      <c r="AN7" s="14"/>
      <c r="AO7" s="14"/>
      <c r="AP7" s="14"/>
      <c r="AQ7" s="14"/>
      <c r="AR7" s="14"/>
      <c r="AS7" s="14"/>
      <c r="AT7" s="14"/>
      <c r="AU7" s="14"/>
      <c r="AV7" s="14"/>
      <c r="AW7" s="14"/>
      <c r="AX7" s="14"/>
    </row>
    <row r="8" spans="1:103" ht="57" customHeight="1" x14ac:dyDescent="0.25">
      <c r="A8" s="88"/>
      <c r="B8" s="18" t="s">
        <v>186</v>
      </c>
      <c r="C8" s="17" t="s">
        <v>34</v>
      </c>
      <c r="D8" s="17" t="s">
        <v>35</v>
      </c>
      <c r="E8" s="17" t="s">
        <v>38</v>
      </c>
      <c r="F8" s="18" t="s">
        <v>187</v>
      </c>
      <c r="G8" s="18" t="s">
        <v>40</v>
      </c>
      <c r="H8" s="193" t="s">
        <v>194</v>
      </c>
      <c r="I8" s="193" t="s">
        <v>53</v>
      </c>
      <c r="J8" s="193" t="s">
        <v>193</v>
      </c>
      <c r="K8" s="193" t="s">
        <v>52</v>
      </c>
      <c r="L8" s="193" t="s">
        <v>146</v>
      </c>
      <c r="M8" s="193" t="s">
        <v>64</v>
      </c>
      <c r="N8" s="193" t="s">
        <v>101</v>
      </c>
      <c r="O8" s="192" t="s">
        <v>44</v>
      </c>
      <c r="P8" s="193" t="s">
        <v>65</v>
      </c>
      <c r="Q8" s="193" t="s">
        <v>76</v>
      </c>
      <c r="R8" s="192" t="s">
        <v>149</v>
      </c>
      <c r="S8" s="192" t="s">
        <v>188</v>
      </c>
      <c r="T8" s="32"/>
      <c r="U8" s="32"/>
      <c r="V8" s="32"/>
      <c r="W8" s="32"/>
      <c r="X8" s="32"/>
      <c r="Y8" s="32"/>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row>
    <row r="9" spans="1:103" ht="8.1" customHeight="1" x14ac:dyDescent="0.25"/>
    <row r="10" spans="1:103" x14ac:dyDescent="0.25">
      <c r="A10" s="19"/>
      <c r="B10" s="625" t="s">
        <v>214</v>
      </c>
      <c r="C10" s="625"/>
      <c r="D10" s="25"/>
      <c r="E10" s="25"/>
      <c r="F10" s="25"/>
      <c r="G10" s="25"/>
      <c r="H10" s="25"/>
      <c r="I10" s="25"/>
      <c r="J10" s="25"/>
      <c r="K10" s="173"/>
      <c r="L10" s="173"/>
      <c r="M10" s="173"/>
      <c r="N10" s="25"/>
      <c r="O10" s="25"/>
      <c r="P10" s="133"/>
      <c r="Q10" s="133"/>
      <c r="S10" s="406"/>
      <c r="W10" s="502"/>
    </row>
    <row r="11" spans="1:103" ht="13.8" thickBot="1" x14ac:dyDescent="0.3">
      <c r="A11" s="19"/>
      <c r="B11" s="188" t="s">
        <v>110</v>
      </c>
      <c r="C11" s="27"/>
      <c r="D11" s="27"/>
      <c r="E11" s="27"/>
      <c r="F11" s="26"/>
      <c r="G11" s="337"/>
      <c r="H11" s="52"/>
      <c r="I11" s="169"/>
      <c r="J11" s="52"/>
      <c r="K11" s="204"/>
      <c r="L11" s="204"/>
      <c r="M11" s="204"/>
      <c r="N11" s="388">
        <f>G11</f>
        <v>0</v>
      </c>
      <c r="O11" s="337"/>
      <c r="P11" s="337"/>
      <c r="Q11" s="337"/>
      <c r="R11" s="338">
        <v>0</v>
      </c>
      <c r="S11" s="379">
        <f>N11+O11+P11+Q11+R11</f>
        <v>0</v>
      </c>
    </row>
    <row r="12" spans="1:103" x14ac:dyDescent="0.25">
      <c r="A12" s="19"/>
      <c r="B12" s="271" t="s">
        <v>82</v>
      </c>
      <c r="C12" s="272"/>
      <c r="D12" s="272"/>
      <c r="E12" s="272"/>
      <c r="F12" s="272"/>
      <c r="G12" s="284"/>
      <c r="H12" s="283"/>
      <c r="I12" s="285"/>
      <c r="J12" s="283"/>
      <c r="K12" s="285"/>
      <c r="L12" s="285"/>
      <c r="M12" s="285"/>
      <c r="N12" s="408"/>
      <c r="O12" s="284"/>
      <c r="P12" s="281"/>
      <c r="Q12" s="281"/>
      <c r="R12" s="172"/>
      <c r="S12" s="287"/>
    </row>
    <row r="13" spans="1:103" x14ac:dyDescent="0.25">
      <c r="A13" s="19"/>
      <c r="B13" s="375"/>
      <c r="C13" s="376"/>
      <c r="D13" s="376"/>
      <c r="E13" s="376"/>
      <c r="F13" s="376"/>
      <c r="G13" s="334"/>
      <c r="H13" s="340"/>
      <c r="I13" s="387" t="str">
        <f>IF(H13="yes",+G13,"0")</f>
        <v>0</v>
      </c>
      <c r="J13" s="343"/>
      <c r="K13" s="341"/>
      <c r="L13" s="341"/>
      <c r="M13" s="341"/>
      <c r="N13" s="389">
        <f>M13+L13+K13+I13</f>
        <v>0</v>
      </c>
      <c r="O13" s="334"/>
      <c r="P13" s="341"/>
      <c r="Q13" s="341"/>
      <c r="R13" s="341"/>
      <c r="S13" s="391">
        <f>N13+O13+P13+Q13+R13</f>
        <v>0</v>
      </c>
    </row>
    <row r="14" spans="1:103" x14ac:dyDescent="0.25">
      <c r="A14" s="19"/>
      <c r="B14" s="376"/>
      <c r="C14" s="376"/>
      <c r="D14" s="376"/>
      <c r="E14" s="376"/>
      <c r="F14" s="376"/>
      <c r="G14" s="335"/>
      <c r="H14" s="340"/>
      <c r="I14" s="269" t="str">
        <f>IF(H14="yes",+G14,"0")</f>
        <v>0</v>
      </c>
      <c r="J14" s="343"/>
      <c r="K14" s="342"/>
      <c r="L14" s="341"/>
      <c r="M14" s="341"/>
      <c r="N14" s="270">
        <f>M14+L14+K14+I14</f>
        <v>0</v>
      </c>
      <c r="O14" s="334"/>
      <c r="P14" s="341"/>
      <c r="Q14" s="341"/>
      <c r="R14" s="341"/>
      <c r="S14" s="386">
        <f>N14+O14+P14+Q14+R14</f>
        <v>0</v>
      </c>
    </row>
    <row r="15" spans="1:103" x14ac:dyDescent="0.25">
      <c r="A15" s="19"/>
      <c r="B15" s="376"/>
      <c r="C15" s="376"/>
      <c r="D15" s="376"/>
      <c r="E15" s="376"/>
      <c r="F15" s="376"/>
      <c r="G15" s="335"/>
      <c r="H15" s="340"/>
      <c r="I15" s="269" t="str">
        <f>IF(H15="yes",+G15,"0")</f>
        <v>0</v>
      </c>
      <c r="J15" s="343"/>
      <c r="K15" s="342"/>
      <c r="L15" s="341"/>
      <c r="M15" s="341"/>
      <c r="N15" s="270">
        <f>M15+L15+K15+I15</f>
        <v>0</v>
      </c>
      <c r="O15" s="334"/>
      <c r="P15" s="341"/>
      <c r="Q15" s="341"/>
      <c r="R15" s="341"/>
      <c r="S15" s="386">
        <f>N15+O15+P15+Q15+R15</f>
        <v>0</v>
      </c>
    </row>
    <row r="16" spans="1:103" x14ac:dyDescent="0.25">
      <c r="A16" s="19"/>
      <c r="B16" s="376"/>
      <c r="C16" s="376"/>
      <c r="D16" s="376"/>
      <c r="E16" s="376"/>
      <c r="F16" s="376"/>
      <c r="G16" s="335"/>
      <c r="H16" s="340"/>
      <c r="I16" s="269" t="str">
        <f t="shared" ref="I16:I24" si="0">IF(H16="yes",+G16,"0")</f>
        <v>0</v>
      </c>
      <c r="J16" s="343"/>
      <c r="K16" s="342"/>
      <c r="L16" s="341"/>
      <c r="M16" s="341"/>
      <c r="N16" s="270">
        <f t="shared" ref="N16:N24" si="1">M16+L16+K16+I16</f>
        <v>0</v>
      </c>
      <c r="O16" s="334"/>
      <c r="P16" s="341"/>
      <c r="Q16" s="341"/>
      <c r="R16" s="341"/>
      <c r="S16" s="386">
        <f t="shared" ref="S16:S24" si="2">N16+O16+P16+Q16+R16</f>
        <v>0</v>
      </c>
    </row>
    <row r="17" spans="1:20" x14ac:dyDescent="0.25">
      <c r="A17" s="19"/>
      <c r="B17" s="376"/>
      <c r="C17" s="376"/>
      <c r="D17" s="376"/>
      <c r="E17" s="376"/>
      <c r="F17" s="376"/>
      <c r="G17" s="335"/>
      <c r="H17" s="340"/>
      <c r="I17" s="269" t="str">
        <f t="shared" si="0"/>
        <v>0</v>
      </c>
      <c r="J17" s="343"/>
      <c r="K17" s="342"/>
      <c r="L17" s="341"/>
      <c r="M17" s="341"/>
      <c r="N17" s="270">
        <f t="shared" si="1"/>
        <v>0</v>
      </c>
      <c r="O17" s="334"/>
      <c r="P17" s="341"/>
      <c r="Q17" s="341"/>
      <c r="R17" s="341"/>
      <c r="S17" s="386">
        <f t="shared" si="2"/>
        <v>0</v>
      </c>
    </row>
    <row r="18" spans="1:20" x14ac:dyDescent="0.25">
      <c r="A18" s="19"/>
      <c r="B18" s="376"/>
      <c r="C18" s="376"/>
      <c r="D18" s="376"/>
      <c r="E18" s="376"/>
      <c r="F18" s="376"/>
      <c r="G18" s="335"/>
      <c r="H18" s="340"/>
      <c r="I18" s="269" t="str">
        <f t="shared" si="0"/>
        <v>0</v>
      </c>
      <c r="J18" s="343"/>
      <c r="K18" s="342"/>
      <c r="L18" s="341"/>
      <c r="M18" s="341"/>
      <c r="N18" s="270">
        <f t="shared" si="1"/>
        <v>0</v>
      </c>
      <c r="O18" s="334"/>
      <c r="P18" s="341"/>
      <c r="Q18" s="341"/>
      <c r="R18" s="341"/>
      <c r="S18" s="386">
        <f t="shared" si="2"/>
        <v>0</v>
      </c>
    </row>
    <row r="19" spans="1:20" x14ac:dyDescent="0.25">
      <c r="A19" s="19"/>
      <c r="B19" s="376"/>
      <c r="C19" s="376"/>
      <c r="D19" s="376"/>
      <c r="E19" s="376"/>
      <c r="F19" s="376"/>
      <c r="G19" s="335"/>
      <c r="H19" s="340"/>
      <c r="I19" s="269" t="str">
        <f t="shared" si="0"/>
        <v>0</v>
      </c>
      <c r="J19" s="343"/>
      <c r="K19" s="341"/>
      <c r="L19" s="341"/>
      <c r="M19" s="341"/>
      <c r="N19" s="270">
        <f t="shared" si="1"/>
        <v>0</v>
      </c>
      <c r="O19" s="334"/>
      <c r="P19" s="341"/>
      <c r="Q19" s="341"/>
      <c r="R19" s="341"/>
      <c r="S19" s="386">
        <f t="shared" si="2"/>
        <v>0</v>
      </c>
    </row>
    <row r="20" spans="1:20" x14ac:dyDescent="0.25">
      <c r="A20" s="19"/>
      <c r="B20" s="376"/>
      <c r="C20" s="376"/>
      <c r="D20" s="376"/>
      <c r="E20" s="376"/>
      <c r="F20" s="376"/>
      <c r="G20" s="335"/>
      <c r="H20" s="340"/>
      <c r="I20" s="269" t="str">
        <f t="shared" si="0"/>
        <v>0</v>
      </c>
      <c r="J20" s="343"/>
      <c r="K20" s="342"/>
      <c r="L20" s="341"/>
      <c r="M20" s="341"/>
      <c r="N20" s="270">
        <f t="shared" si="1"/>
        <v>0</v>
      </c>
      <c r="O20" s="334"/>
      <c r="P20" s="341"/>
      <c r="Q20" s="341"/>
      <c r="R20" s="341"/>
      <c r="S20" s="386">
        <f t="shared" si="2"/>
        <v>0</v>
      </c>
    </row>
    <row r="21" spans="1:20" x14ac:dyDescent="0.25">
      <c r="A21" s="19"/>
      <c r="B21" s="376"/>
      <c r="C21" s="376"/>
      <c r="D21" s="376"/>
      <c r="E21" s="376"/>
      <c r="F21" s="376"/>
      <c r="G21" s="335"/>
      <c r="H21" s="340"/>
      <c r="I21" s="269" t="str">
        <f t="shared" si="0"/>
        <v>0</v>
      </c>
      <c r="J21" s="343"/>
      <c r="K21" s="342"/>
      <c r="L21" s="341"/>
      <c r="M21" s="341"/>
      <c r="N21" s="270">
        <f t="shared" si="1"/>
        <v>0</v>
      </c>
      <c r="O21" s="334"/>
      <c r="P21" s="341"/>
      <c r="Q21" s="341"/>
      <c r="R21" s="341"/>
      <c r="S21" s="386">
        <f t="shared" si="2"/>
        <v>0</v>
      </c>
    </row>
    <row r="22" spans="1:20" x14ac:dyDescent="0.25">
      <c r="A22" s="19"/>
      <c r="B22" s="376"/>
      <c r="C22" s="376"/>
      <c r="D22" s="376"/>
      <c r="E22" s="376"/>
      <c r="F22" s="376"/>
      <c r="G22" s="335"/>
      <c r="H22" s="340"/>
      <c r="I22" s="269" t="str">
        <f t="shared" si="0"/>
        <v>0</v>
      </c>
      <c r="J22" s="343"/>
      <c r="K22" s="342"/>
      <c r="L22" s="341"/>
      <c r="M22" s="341"/>
      <c r="N22" s="270">
        <f t="shared" si="1"/>
        <v>0</v>
      </c>
      <c r="O22" s="334"/>
      <c r="P22" s="341"/>
      <c r="Q22" s="341"/>
      <c r="R22" s="341"/>
      <c r="S22" s="386">
        <f t="shared" si="2"/>
        <v>0</v>
      </c>
    </row>
    <row r="23" spans="1:20" x14ac:dyDescent="0.25">
      <c r="A23" s="19"/>
      <c r="B23" s="376"/>
      <c r="C23" s="376"/>
      <c r="D23" s="376"/>
      <c r="E23" s="376"/>
      <c r="F23" s="376"/>
      <c r="G23" s="335"/>
      <c r="H23" s="340"/>
      <c r="I23" s="269" t="str">
        <f t="shared" si="0"/>
        <v>0</v>
      </c>
      <c r="J23" s="343"/>
      <c r="K23" s="342"/>
      <c r="L23" s="341"/>
      <c r="M23" s="341"/>
      <c r="N23" s="270">
        <f t="shared" si="1"/>
        <v>0</v>
      </c>
      <c r="O23" s="334"/>
      <c r="P23" s="341"/>
      <c r="Q23" s="341"/>
      <c r="R23" s="341"/>
      <c r="S23" s="386">
        <f t="shared" si="2"/>
        <v>0</v>
      </c>
    </row>
    <row r="24" spans="1:20" x14ac:dyDescent="0.25">
      <c r="A24" s="19"/>
      <c r="B24" s="376"/>
      <c r="C24" s="376"/>
      <c r="D24" s="376"/>
      <c r="E24" s="376"/>
      <c r="F24" s="376"/>
      <c r="G24" s="335"/>
      <c r="H24" s="340"/>
      <c r="I24" s="269" t="str">
        <f t="shared" si="0"/>
        <v>0</v>
      </c>
      <c r="J24" s="343"/>
      <c r="K24" s="342"/>
      <c r="L24" s="341"/>
      <c r="M24" s="341"/>
      <c r="N24" s="270">
        <f t="shared" si="1"/>
        <v>0</v>
      </c>
      <c r="O24" s="334"/>
      <c r="P24" s="341"/>
      <c r="Q24" s="341"/>
      <c r="R24" s="341"/>
      <c r="S24" s="386">
        <f t="shared" si="2"/>
        <v>0</v>
      </c>
    </row>
    <row r="25" spans="1:20" x14ac:dyDescent="0.25">
      <c r="A25" s="19"/>
      <c r="B25" s="25"/>
      <c r="C25" s="27"/>
      <c r="D25" s="27"/>
      <c r="E25" s="27"/>
      <c r="F25" s="26"/>
      <c r="G25" s="203"/>
      <c r="H25" s="52"/>
      <c r="I25" s="169"/>
      <c r="J25" s="52"/>
      <c r="K25" s="204"/>
      <c r="L25" s="204"/>
      <c r="M25" s="204"/>
      <c r="N25" s="409"/>
      <c r="O25" s="203"/>
      <c r="P25" s="133"/>
      <c r="Q25" s="133"/>
      <c r="R25" s="170"/>
      <c r="S25" s="130"/>
    </row>
    <row r="26" spans="1:20" ht="13.8" thickBot="1" x14ac:dyDescent="0.3">
      <c r="A26" s="19"/>
      <c r="B26" s="25"/>
      <c r="C26" s="21" t="str">
        <f>B10</f>
        <v>Nursing Services - RN Services</v>
      </c>
      <c r="D26" s="25"/>
      <c r="E26" s="25"/>
      <c r="F26" s="25"/>
      <c r="G26" s="25"/>
      <c r="H26" s="25"/>
      <c r="I26" s="25"/>
      <c r="J26" s="25"/>
      <c r="K26" s="173"/>
      <c r="L26" s="173"/>
      <c r="M26" s="173"/>
      <c r="N26" s="390">
        <f t="shared" ref="N26:S26" si="3">N11-SUM(N13:N24)</f>
        <v>0</v>
      </c>
      <c r="O26" s="390">
        <f t="shared" si="3"/>
        <v>0</v>
      </c>
      <c r="P26" s="390">
        <f t="shared" si="3"/>
        <v>0</v>
      </c>
      <c r="Q26" s="390">
        <f t="shared" si="3"/>
        <v>0</v>
      </c>
      <c r="R26" s="390">
        <f t="shared" si="3"/>
        <v>0</v>
      </c>
      <c r="S26" s="392">
        <f t="shared" si="3"/>
        <v>0</v>
      </c>
      <c r="T26" s="242" t="s">
        <v>200</v>
      </c>
    </row>
    <row r="27" spans="1:20" ht="13.8" thickTop="1" x14ac:dyDescent="0.25">
      <c r="A27" s="19"/>
      <c r="B27" s="25"/>
      <c r="C27" s="20"/>
      <c r="D27" s="25"/>
      <c r="E27" s="25"/>
      <c r="F27" s="25"/>
      <c r="G27" s="133"/>
      <c r="H27" s="25"/>
      <c r="I27" s="25"/>
      <c r="J27" s="25"/>
      <c r="K27" s="173"/>
      <c r="L27" s="173"/>
      <c r="M27" s="173"/>
      <c r="N27" s="175"/>
      <c r="O27" s="175"/>
      <c r="P27" s="175"/>
      <c r="Q27" s="175"/>
      <c r="R27" s="175"/>
      <c r="S27" s="176"/>
      <c r="T27" s="407"/>
    </row>
    <row r="28" spans="1:20" x14ac:dyDescent="0.25">
      <c r="A28" s="19"/>
      <c r="B28" s="625" t="s">
        <v>215</v>
      </c>
      <c r="C28" s="625"/>
      <c r="D28" s="25"/>
      <c r="E28" s="25"/>
      <c r="F28" s="25"/>
      <c r="G28" s="25"/>
      <c r="H28" s="25"/>
      <c r="I28" s="25"/>
      <c r="J28" s="25"/>
      <c r="K28" s="173"/>
      <c r="L28" s="173"/>
      <c r="M28" s="173"/>
      <c r="N28" s="25"/>
      <c r="O28" s="25"/>
      <c r="P28" s="133"/>
      <c r="Q28" s="133"/>
      <c r="S28" s="176"/>
    </row>
    <row r="29" spans="1:20" ht="13.8" thickBot="1" x14ac:dyDescent="0.3">
      <c r="A29" s="19"/>
      <c r="B29" s="188" t="s">
        <v>110</v>
      </c>
      <c r="C29" s="27"/>
      <c r="D29" s="27"/>
      <c r="E29" s="27"/>
      <c r="F29" s="26"/>
      <c r="G29" s="337">
        <v>0</v>
      </c>
      <c r="H29" s="52"/>
      <c r="I29" s="169"/>
      <c r="J29" s="52"/>
      <c r="K29" s="204"/>
      <c r="L29" s="204"/>
      <c r="M29" s="204"/>
      <c r="N29" s="388">
        <f>G29</f>
        <v>0</v>
      </c>
      <c r="O29" s="337">
        <v>0</v>
      </c>
      <c r="P29" s="337"/>
      <c r="Q29" s="337"/>
      <c r="R29" s="338"/>
      <c r="S29" s="379">
        <f>N29+O29+P29+Q29+R29</f>
        <v>0</v>
      </c>
    </row>
    <row r="30" spans="1:20" x14ac:dyDescent="0.25">
      <c r="A30" s="19"/>
      <c r="B30" s="271" t="s">
        <v>82</v>
      </c>
      <c r="C30" s="272"/>
      <c r="D30" s="272"/>
      <c r="E30" s="272"/>
      <c r="F30" s="272"/>
      <c r="G30" s="284"/>
      <c r="H30" s="283"/>
      <c r="I30" s="285"/>
      <c r="J30" s="283"/>
      <c r="K30" s="285"/>
      <c r="L30" s="285"/>
      <c r="M30" s="285"/>
      <c r="N30" s="408"/>
      <c r="O30" s="284"/>
      <c r="P30" s="281"/>
      <c r="Q30" s="281"/>
      <c r="R30" s="172"/>
      <c r="S30" s="287"/>
    </row>
    <row r="31" spans="1:20" x14ac:dyDescent="0.25">
      <c r="A31" s="19"/>
      <c r="B31" s="375"/>
      <c r="C31" s="376"/>
      <c r="D31" s="376"/>
      <c r="E31" s="376"/>
      <c r="F31" s="376"/>
      <c r="G31" s="384"/>
      <c r="H31" s="340"/>
      <c r="I31" s="387" t="str">
        <f>IF(H31="yes",+G31,"0")</f>
        <v>0</v>
      </c>
      <c r="J31" s="343"/>
      <c r="K31" s="341"/>
      <c r="L31" s="341"/>
      <c r="M31" s="341"/>
      <c r="N31" s="389">
        <f>M31+L31+K31+I31</f>
        <v>0</v>
      </c>
      <c r="O31" s="334"/>
      <c r="P31" s="341"/>
      <c r="Q31" s="341"/>
      <c r="R31" s="341"/>
      <c r="S31" s="512">
        <f t="shared" ref="S31:S41" si="4">N31+O31+P31+Q31+R31</f>
        <v>0</v>
      </c>
    </row>
    <row r="32" spans="1:20" x14ac:dyDescent="0.25">
      <c r="A32" s="19"/>
      <c r="B32" s="376"/>
      <c r="C32" s="376"/>
      <c r="D32" s="376"/>
      <c r="E32" s="376"/>
      <c r="F32" s="376"/>
      <c r="G32" s="339"/>
      <c r="H32" s="340"/>
      <c r="I32" s="269" t="str">
        <f>IF(H32="yes",+G32,"0")</f>
        <v>0</v>
      </c>
      <c r="J32" s="343"/>
      <c r="K32" s="342"/>
      <c r="L32" s="341"/>
      <c r="M32" s="341"/>
      <c r="N32" s="270">
        <f>M32+L32+K32+I32</f>
        <v>0</v>
      </c>
      <c r="O32" s="334"/>
      <c r="P32" s="341"/>
      <c r="Q32" s="341"/>
      <c r="R32" s="341"/>
      <c r="S32" s="386">
        <f t="shared" si="4"/>
        <v>0</v>
      </c>
    </row>
    <row r="33" spans="1:20" x14ac:dyDescent="0.25">
      <c r="A33" s="19"/>
      <c r="B33" s="376"/>
      <c r="C33" s="376"/>
      <c r="D33" s="376"/>
      <c r="E33" s="376"/>
      <c r="F33" s="376"/>
      <c r="G33" s="339"/>
      <c r="H33" s="340"/>
      <c r="I33" s="269" t="str">
        <f>IF(H33="yes",+G33,"0")</f>
        <v>0</v>
      </c>
      <c r="J33" s="343"/>
      <c r="K33" s="342"/>
      <c r="L33" s="341"/>
      <c r="M33" s="341"/>
      <c r="N33" s="270">
        <f>M33+L33+K33+I33</f>
        <v>0</v>
      </c>
      <c r="O33" s="334"/>
      <c r="P33" s="341"/>
      <c r="Q33" s="341"/>
      <c r="R33" s="341"/>
      <c r="S33" s="386">
        <f t="shared" si="4"/>
        <v>0</v>
      </c>
    </row>
    <row r="34" spans="1:20" x14ac:dyDescent="0.25">
      <c r="A34" s="19"/>
      <c r="B34" s="376"/>
      <c r="C34" s="376"/>
      <c r="D34" s="376"/>
      <c r="E34" s="376"/>
      <c r="F34" s="376"/>
      <c r="G34" s="339"/>
      <c r="H34" s="340"/>
      <c r="I34" s="269" t="str">
        <f t="shared" ref="I34:I41" si="5">IF(H34="yes",+G34,"0")</f>
        <v>0</v>
      </c>
      <c r="J34" s="343"/>
      <c r="K34" s="342"/>
      <c r="L34" s="341"/>
      <c r="M34" s="341"/>
      <c r="N34" s="270">
        <f t="shared" ref="N34:N41" si="6">M34+L34+K34+I34</f>
        <v>0</v>
      </c>
      <c r="O34" s="334"/>
      <c r="P34" s="341"/>
      <c r="Q34" s="341"/>
      <c r="R34" s="341"/>
      <c r="S34" s="386">
        <f t="shared" si="4"/>
        <v>0</v>
      </c>
    </row>
    <row r="35" spans="1:20" x14ac:dyDescent="0.25">
      <c r="A35" s="19"/>
      <c r="B35" s="376"/>
      <c r="C35" s="376"/>
      <c r="D35" s="376"/>
      <c r="E35" s="376"/>
      <c r="F35" s="376"/>
      <c r="G35" s="339"/>
      <c r="H35" s="340"/>
      <c r="I35" s="269" t="str">
        <f t="shared" si="5"/>
        <v>0</v>
      </c>
      <c r="J35" s="343"/>
      <c r="K35" s="342"/>
      <c r="L35" s="341"/>
      <c r="M35" s="341"/>
      <c r="N35" s="270">
        <f t="shared" si="6"/>
        <v>0</v>
      </c>
      <c r="O35" s="334"/>
      <c r="P35" s="341"/>
      <c r="Q35" s="341"/>
      <c r="R35" s="341"/>
      <c r="S35" s="386">
        <f t="shared" si="4"/>
        <v>0</v>
      </c>
    </row>
    <row r="36" spans="1:20" x14ac:dyDescent="0.25">
      <c r="A36" s="19"/>
      <c r="B36" s="376"/>
      <c r="C36" s="376"/>
      <c r="D36" s="376"/>
      <c r="E36" s="376"/>
      <c r="F36" s="376"/>
      <c r="G36" s="339"/>
      <c r="H36" s="340"/>
      <c r="I36" s="269" t="str">
        <f t="shared" si="5"/>
        <v>0</v>
      </c>
      <c r="J36" s="343"/>
      <c r="K36" s="342"/>
      <c r="L36" s="341"/>
      <c r="M36" s="341"/>
      <c r="N36" s="270">
        <f t="shared" si="6"/>
        <v>0</v>
      </c>
      <c r="O36" s="334"/>
      <c r="P36" s="341"/>
      <c r="Q36" s="341"/>
      <c r="R36" s="341"/>
      <c r="S36" s="386">
        <f t="shared" si="4"/>
        <v>0</v>
      </c>
    </row>
    <row r="37" spans="1:20" x14ac:dyDescent="0.25">
      <c r="A37" s="19"/>
      <c r="B37" s="376"/>
      <c r="C37" s="376"/>
      <c r="D37" s="376"/>
      <c r="E37" s="376"/>
      <c r="F37" s="376"/>
      <c r="G37" s="339"/>
      <c r="H37" s="340"/>
      <c r="I37" s="269" t="str">
        <f t="shared" si="5"/>
        <v>0</v>
      </c>
      <c r="J37" s="343"/>
      <c r="K37" s="341"/>
      <c r="L37" s="341"/>
      <c r="M37" s="341"/>
      <c r="N37" s="270">
        <f t="shared" si="6"/>
        <v>0</v>
      </c>
      <c r="O37" s="334"/>
      <c r="P37" s="341"/>
      <c r="Q37" s="341"/>
      <c r="R37" s="341"/>
      <c r="S37" s="386">
        <f t="shared" si="4"/>
        <v>0</v>
      </c>
    </row>
    <row r="38" spans="1:20" x14ac:dyDescent="0.25">
      <c r="A38" s="19"/>
      <c r="B38" s="376"/>
      <c r="C38" s="376"/>
      <c r="D38" s="376"/>
      <c r="E38" s="376"/>
      <c r="F38" s="376"/>
      <c r="G38" s="339"/>
      <c r="H38" s="340"/>
      <c r="I38" s="269" t="str">
        <f t="shared" si="5"/>
        <v>0</v>
      </c>
      <c r="J38" s="343"/>
      <c r="K38" s="342"/>
      <c r="L38" s="341"/>
      <c r="M38" s="341"/>
      <c r="N38" s="270">
        <f t="shared" si="6"/>
        <v>0</v>
      </c>
      <c r="O38" s="334"/>
      <c r="P38" s="341"/>
      <c r="Q38" s="341"/>
      <c r="R38" s="341"/>
      <c r="S38" s="386">
        <f t="shared" si="4"/>
        <v>0</v>
      </c>
    </row>
    <row r="39" spans="1:20" x14ac:dyDescent="0.25">
      <c r="A39" s="19"/>
      <c r="B39" s="376"/>
      <c r="C39" s="376"/>
      <c r="D39" s="376"/>
      <c r="E39" s="376"/>
      <c r="F39" s="376"/>
      <c r="G39" s="339"/>
      <c r="H39" s="340"/>
      <c r="I39" s="269" t="str">
        <f t="shared" si="5"/>
        <v>0</v>
      </c>
      <c r="J39" s="343"/>
      <c r="K39" s="342"/>
      <c r="L39" s="341"/>
      <c r="M39" s="341"/>
      <c r="N39" s="270">
        <f t="shared" si="6"/>
        <v>0</v>
      </c>
      <c r="O39" s="334"/>
      <c r="P39" s="341"/>
      <c r="Q39" s="341"/>
      <c r="R39" s="341"/>
      <c r="S39" s="386">
        <f t="shared" si="4"/>
        <v>0</v>
      </c>
    </row>
    <row r="40" spans="1:20" x14ac:dyDescent="0.25">
      <c r="A40" s="19"/>
      <c r="B40" s="376"/>
      <c r="C40" s="376"/>
      <c r="D40" s="376"/>
      <c r="E40" s="376"/>
      <c r="F40" s="376"/>
      <c r="G40" s="339"/>
      <c r="H40" s="340"/>
      <c r="I40" s="269" t="str">
        <f t="shared" si="5"/>
        <v>0</v>
      </c>
      <c r="J40" s="343"/>
      <c r="K40" s="342"/>
      <c r="L40" s="341"/>
      <c r="M40" s="341"/>
      <c r="N40" s="270">
        <f t="shared" si="6"/>
        <v>0</v>
      </c>
      <c r="O40" s="334"/>
      <c r="P40" s="341"/>
      <c r="Q40" s="341"/>
      <c r="R40" s="341"/>
      <c r="S40" s="386">
        <f t="shared" si="4"/>
        <v>0</v>
      </c>
    </row>
    <row r="41" spans="1:20" x14ac:dyDescent="0.25">
      <c r="A41" s="19"/>
      <c r="B41" s="376"/>
      <c r="C41" s="376"/>
      <c r="D41" s="376"/>
      <c r="E41" s="376"/>
      <c r="F41" s="376"/>
      <c r="G41" s="339"/>
      <c r="H41" s="340"/>
      <c r="I41" s="269" t="str">
        <f t="shared" si="5"/>
        <v>0</v>
      </c>
      <c r="J41" s="343"/>
      <c r="K41" s="342"/>
      <c r="L41" s="341"/>
      <c r="M41" s="341"/>
      <c r="N41" s="270">
        <f t="shared" si="6"/>
        <v>0</v>
      </c>
      <c r="O41" s="334"/>
      <c r="P41" s="341"/>
      <c r="Q41" s="341"/>
      <c r="R41" s="341"/>
      <c r="S41" s="386">
        <f t="shared" si="4"/>
        <v>0</v>
      </c>
    </row>
    <row r="42" spans="1:20" x14ac:dyDescent="0.25">
      <c r="A42" s="19"/>
      <c r="B42" s="25"/>
      <c r="C42" s="27"/>
      <c r="D42" s="27"/>
      <c r="E42" s="27"/>
      <c r="F42" s="26"/>
      <c r="G42" s="203"/>
      <c r="H42" s="52"/>
      <c r="I42" s="169"/>
      <c r="J42" s="52"/>
      <c r="K42" s="204"/>
      <c r="L42" s="204"/>
      <c r="M42" s="204"/>
      <c r="N42" s="409"/>
      <c r="O42" s="203"/>
      <c r="P42" s="133"/>
      <c r="Q42" s="133"/>
      <c r="R42" s="170"/>
      <c r="S42" s="130"/>
    </row>
    <row r="43" spans="1:20" ht="13.8" thickBot="1" x14ac:dyDescent="0.3">
      <c r="A43" s="19"/>
      <c r="B43" s="25"/>
      <c r="C43" s="21" t="str">
        <f>B28</f>
        <v>Nursing Services - LPN Services</v>
      </c>
      <c r="D43" s="25"/>
      <c r="E43" s="25"/>
      <c r="F43" s="25"/>
      <c r="G43" s="25"/>
      <c r="H43" s="25"/>
      <c r="I43" s="25"/>
      <c r="J43" s="25"/>
      <c r="K43" s="173"/>
      <c r="L43" s="173"/>
      <c r="M43" s="173"/>
      <c r="N43" s="390">
        <f t="shared" ref="N43" si="7">N29-SUM(N31:N41)</f>
        <v>0</v>
      </c>
      <c r="O43" s="390">
        <f>O29-SUM(O31:O41)</f>
        <v>0</v>
      </c>
      <c r="P43" s="390">
        <f>P29-SUM(P31:P41)</f>
        <v>0</v>
      </c>
      <c r="Q43" s="390">
        <f>Q29-SUM(Q31:Q41)</f>
        <v>0</v>
      </c>
      <c r="R43" s="390">
        <f>R29-SUM(R31:R41)</f>
        <v>0</v>
      </c>
      <c r="S43" s="392">
        <f>S29-SUM(S31:S41)</f>
        <v>0</v>
      </c>
      <c r="T43" s="242" t="s">
        <v>200</v>
      </c>
    </row>
    <row r="44" spans="1:20" ht="13.8" thickTop="1" x14ac:dyDescent="0.25">
      <c r="A44" s="19"/>
      <c r="B44" s="25"/>
      <c r="C44" s="20"/>
      <c r="D44" s="25"/>
      <c r="E44" s="25"/>
      <c r="F44" s="25"/>
      <c r="G44" s="25"/>
      <c r="H44" s="25"/>
      <c r="I44" s="25"/>
      <c r="J44" s="25"/>
      <c r="K44" s="173"/>
      <c r="L44" s="173"/>
      <c r="M44" s="173"/>
      <c r="N44" s="174"/>
      <c r="O44" s="174"/>
      <c r="P44" s="174"/>
      <c r="Q44" s="174"/>
      <c r="R44" s="174"/>
      <c r="S44" s="344"/>
      <c r="T44" s="248"/>
    </row>
    <row r="45" spans="1:20" x14ac:dyDescent="0.25">
      <c r="A45" s="19"/>
      <c r="B45" s="625" t="s">
        <v>216</v>
      </c>
      <c r="C45" s="625"/>
      <c r="D45" s="25"/>
      <c r="E45" s="25"/>
      <c r="F45" s="25"/>
      <c r="G45" s="25"/>
      <c r="H45" s="25"/>
      <c r="I45" s="25"/>
      <c r="J45" s="25"/>
      <c r="K45" s="173"/>
      <c r="L45" s="173"/>
      <c r="M45" s="173"/>
      <c r="N45" s="25"/>
      <c r="O45" s="25"/>
      <c r="P45" s="133"/>
      <c r="Q45" s="133"/>
      <c r="S45" s="406"/>
    </row>
    <row r="46" spans="1:20" ht="13.8" thickBot="1" x14ac:dyDescent="0.3">
      <c r="A46" s="19"/>
      <c r="B46" s="188" t="s">
        <v>110</v>
      </c>
      <c r="C46" s="27"/>
      <c r="D46" s="27"/>
      <c r="E46" s="27"/>
      <c r="F46" s="26"/>
      <c r="G46" s="337"/>
      <c r="H46" s="52"/>
      <c r="I46" s="169"/>
      <c r="J46" s="52"/>
      <c r="K46" s="204"/>
      <c r="L46" s="204"/>
      <c r="M46" s="204"/>
      <c r="N46" s="388">
        <f>G46</f>
        <v>0</v>
      </c>
      <c r="O46" s="337"/>
      <c r="P46" s="337"/>
      <c r="Q46" s="337"/>
      <c r="R46" s="338"/>
      <c r="S46" s="379">
        <f>N46+O46+P46+Q46+R46</f>
        <v>0</v>
      </c>
    </row>
    <row r="47" spans="1:20" x14ac:dyDescent="0.25">
      <c r="A47" s="19"/>
      <c r="B47" s="271" t="s">
        <v>82</v>
      </c>
      <c r="C47" s="272"/>
      <c r="D47" s="272"/>
      <c r="E47" s="272"/>
      <c r="F47" s="272"/>
      <c r="G47" s="284"/>
      <c r="H47" s="283"/>
      <c r="I47" s="285"/>
      <c r="J47" s="283"/>
      <c r="K47" s="285"/>
      <c r="L47" s="285"/>
      <c r="M47" s="285"/>
      <c r="N47" s="408"/>
      <c r="O47" s="284">
        <v>0</v>
      </c>
      <c r="P47" s="281"/>
      <c r="Q47" s="281"/>
      <c r="R47" s="172"/>
      <c r="S47" s="287"/>
    </row>
    <row r="48" spans="1:20" x14ac:dyDescent="0.25">
      <c r="A48" s="19"/>
      <c r="B48" s="375"/>
      <c r="C48" s="376"/>
      <c r="D48" s="376"/>
      <c r="E48" s="376"/>
      <c r="F48" s="376"/>
      <c r="G48" s="517"/>
      <c r="H48" s="340"/>
      <c r="I48" s="387" t="str">
        <f>IF(H48="yes",+G48,"0")</f>
        <v>0</v>
      </c>
      <c r="J48" s="574"/>
      <c r="K48" s="574"/>
      <c r="L48" s="574"/>
      <c r="M48" s="574"/>
      <c r="N48" s="389">
        <f>M48+L48+K48+I48</f>
        <v>0</v>
      </c>
      <c r="O48" s="334"/>
      <c r="P48" s="382"/>
      <c r="Q48" s="382"/>
      <c r="R48" s="382"/>
      <c r="S48" s="391">
        <f t="shared" ref="S48:S58" si="8">N48+O48+P48+Q48+R48</f>
        <v>0</v>
      </c>
    </row>
    <row r="49" spans="1:20" x14ac:dyDescent="0.25">
      <c r="A49" s="19"/>
      <c r="B49" s="376"/>
      <c r="C49" s="376"/>
      <c r="D49" s="376"/>
      <c r="E49" s="376"/>
      <c r="F49" s="376"/>
      <c r="G49" s="517"/>
      <c r="H49" s="340"/>
      <c r="I49" s="269" t="str">
        <f>IF(H49="yes",+G49,"0")</f>
        <v>0</v>
      </c>
      <c r="J49" s="574"/>
      <c r="K49" s="574"/>
      <c r="L49" s="574"/>
      <c r="M49" s="574"/>
      <c r="N49" s="270">
        <f>M49+L49+K49+I49</f>
        <v>0</v>
      </c>
      <c r="O49" s="334"/>
      <c r="P49" s="382"/>
      <c r="Q49" s="382"/>
      <c r="R49" s="382"/>
      <c r="S49" s="386">
        <f t="shared" si="8"/>
        <v>0</v>
      </c>
    </row>
    <row r="50" spans="1:20" x14ac:dyDescent="0.25">
      <c r="A50" s="19"/>
      <c r="B50" s="376"/>
      <c r="C50" s="376"/>
      <c r="D50" s="376"/>
      <c r="E50" s="376"/>
      <c r="F50" s="376"/>
      <c r="G50" s="517"/>
      <c r="H50" s="340"/>
      <c r="I50" s="269" t="str">
        <f>IF(H50="yes",+G50,"0")</f>
        <v>0</v>
      </c>
      <c r="J50" s="574"/>
      <c r="K50" s="574"/>
      <c r="L50" s="574"/>
      <c r="M50" s="574"/>
      <c r="N50" s="270">
        <f>M50+L50+K50+I50</f>
        <v>0</v>
      </c>
      <c r="O50" s="334"/>
      <c r="P50" s="382"/>
      <c r="Q50" s="382"/>
      <c r="R50" s="382"/>
      <c r="S50" s="386">
        <f t="shared" si="8"/>
        <v>0</v>
      </c>
    </row>
    <row r="51" spans="1:20" x14ac:dyDescent="0.25">
      <c r="A51" s="19"/>
      <c r="B51" s="376"/>
      <c r="C51" s="376"/>
      <c r="D51" s="376"/>
      <c r="E51" s="376"/>
      <c r="F51" s="376"/>
      <c r="G51" s="517"/>
      <c r="H51" s="340"/>
      <c r="I51" s="269" t="str">
        <f t="shared" ref="I51:I60" si="9">IF(H51="yes",+G51,"0")</f>
        <v>0</v>
      </c>
      <c r="J51" s="574"/>
      <c r="K51" s="574"/>
      <c r="L51" s="574"/>
      <c r="M51" s="574"/>
      <c r="N51" s="270">
        <f t="shared" ref="N51:N60" si="10">M51+L51+K51+I51</f>
        <v>0</v>
      </c>
      <c r="O51" s="334"/>
      <c r="P51" s="382"/>
      <c r="Q51" s="382"/>
      <c r="R51" s="382"/>
      <c r="S51" s="386">
        <f t="shared" si="8"/>
        <v>0</v>
      </c>
    </row>
    <row r="52" spans="1:20" x14ac:dyDescent="0.25">
      <c r="A52" s="19"/>
      <c r="B52" s="376"/>
      <c r="C52" s="376"/>
      <c r="D52" s="376"/>
      <c r="E52" s="376"/>
      <c r="F52" s="376"/>
      <c r="G52" s="517"/>
      <c r="H52" s="340"/>
      <c r="I52" s="269" t="str">
        <f t="shared" si="9"/>
        <v>0</v>
      </c>
      <c r="J52" s="574"/>
      <c r="K52" s="574"/>
      <c r="L52" s="574"/>
      <c r="M52" s="574"/>
      <c r="N52" s="270">
        <f t="shared" si="10"/>
        <v>0</v>
      </c>
      <c r="O52" s="334"/>
      <c r="P52" s="382"/>
      <c r="Q52" s="382"/>
      <c r="R52" s="382"/>
      <c r="S52" s="386">
        <f t="shared" si="8"/>
        <v>0</v>
      </c>
    </row>
    <row r="53" spans="1:20" x14ac:dyDescent="0.25">
      <c r="A53" s="19"/>
      <c r="B53" s="376"/>
      <c r="C53" s="376"/>
      <c r="D53" s="376"/>
      <c r="E53" s="376"/>
      <c r="F53" s="376"/>
      <c r="G53" s="517"/>
      <c r="H53" s="340"/>
      <c r="I53" s="269" t="str">
        <f t="shared" si="9"/>
        <v>0</v>
      </c>
      <c r="J53" s="574"/>
      <c r="K53" s="574"/>
      <c r="L53" s="574"/>
      <c r="M53" s="574"/>
      <c r="N53" s="270">
        <f t="shared" si="10"/>
        <v>0</v>
      </c>
      <c r="O53" s="334"/>
      <c r="P53" s="382"/>
      <c r="Q53" s="382"/>
      <c r="R53" s="382"/>
      <c r="S53" s="386">
        <f t="shared" si="8"/>
        <v>0</v>
      </c>
    </row>
    <row r="54" spans="1:20" x14ac:dyDescent="0.25">
      <c r="A54" s="19"/>
      <c r="B54" s="376"/>
      <c r="C54" s="376"/>
      <c r="D54" s="376"/>
      <c r="E54" s="376"/>
      <c r="F54" s="376"/>
      <c r="G54" s="517"/>
      <c r="H54" s="340"/>
      <c r="I54" s="269" t="str">
        <f t="shared" si="9"/>
        <v>0</v>
      </c>
      <c r="J54" s="574"/>
      <c r="K54" s="574"/>
      <c r="L54" s="574"/>
      <c r="M54" s="574"/>
      <c r="N54" s="270">
        <f t="shared" si="10"/>
        <v>0</v>
      </c>
      <c r="O54" s="334"/>
      <c r="P54" s="382"/>
      <c r="Q54" s="382"/>
      <c r="R54" s="382"/>
      <c r="S54" s="386">
        <f t="shared" si="8"/>
        <v>0</v>
      </c>
    </row>
    <row r="55" spans="1:20" x14ac:dyDescent="0.25">
      <c r="A55" s="19"/>
      <c r="B55" s="376"/>
      <c r="C55" s="376"/>
      <c r="D55" s="376"/>
      <c r="E55" s="376"/>
      <c r="F55" s="376"/>
      <c r="G55" s="517"/>
      <c r="H55" s="340"/>
      <c r="I55" s="269" t="str">
        <f t="shared" si="9"/>
        <v>0</v>
      </c>
      <c r="J55" s="574"/>
      <c r="K55" s="574"/>
      <c r="L55" s="574"/>
      <c r="M55" s="574"/>
      <c r="N55" s="270">
        <f t="shared" si="10"/>
        <v>0</v>
      </c>
      <c r="O55" s="334"/>
      <c r="P55" s="382"/>
      <c r="Q55" s="382"/>
      <c r="R55" s="382"/>
      <c r="S55" s="386">
        <f t="shared" si="8"/>
        <v>0</v>
      </c>
    </row>
    <row r="56" spans="1:20" x14ac:dyDescent="0.25">
      <c r="A56" s="19"/>
      <c r="B56" s="376"/>
      <c r="C56" s="376"/>
      <c r="D56" s="376"/>
      <c r="E56" s="376"/>
      <c r="F56" s="376"/>
      <c r="G56" s="517"/>
      <c r="H56" s="340"/>
      <c r="I56" s="269" t="str">
        <f t="shared" si="9"/>
        <v>0</v>
      </c>
      <c r="J56" s="574"/>
      <c r="K56" s="574"/>
      <c r="L56" s="574"/>
      <c r="M56" s="574"/>
      <c r="N56" s="270">
        <f t="shared" si="10"/>
        <v>0</v>
      </c>
      <c r="O56" s="334"/>
      <c r="P56" s="382"/>
      <c r="Q56" s="382"/>
      <c r="R56" s="382"/>
      <c r="S56" s="386">
        <f t="shared" si="8"/>
        <v>0</v>
      </c>
    </row>
    <row r="57" spans="1:20" x14ac:dyDescent="0.25">
      <c r="A57" s="19"/>
      <c r="B57" s="376"/>
      <c r="C57" s="376"/>
      <c r="D57" s="376"/>
      <c r="E57" s="376"/>
      <c r="F57" s="376"/>
      <c r="G57" s="517"/>
      <c r="H57" s="340"/>
      <c r="I57" s="269" t="str">
        <f t="shared" si="9"/>
        <v>0</v>
      </c>
      <c r="J57" s="574"/>
      <c r="K57" s="574"/>
      <c r="L57" s="574"/>
      <c r="M57" s="574"/>
      <c r="N57" s="270">
        <f t="shared" si="10"/>
        <v>0</v>
      </c>
      <c r="O57" s="334"/>
      <c r="P57" s="382"/>
      <c r="Q57" s="382"/>
      <c r="R57" s="382"/>
      <c r="S57" s="386">
        <f t="shared" si="8"/>
        <v>0</v>
      </c>
    </row>
    <row r="58" spans="1:20" x14ac:dyDescent="0.25">
      <c r="A58" s="19"/>
      <c r="B58" s="376"/>
      <c r="C58" s="376"/>
      <c r="D58" s="376"/>
      <c r="E58" s="376"/>
      <c r="F58" s="376"/>
      <c r="G58" s="517"/>
      <c r="H58" s="340"/>
      <c r="I58" s="269" t="str">
        <f t="shared" si="9"/>
        <v>0</v>
      </c>
      <c r="J58" s="574"/>
      <c r="K58" s="574"/>
      <c r="L58" s="574"/>
      <c r="M58" s="574"/>
      <c r="N58" s="270">
        <f t="shared" si="10"/>
        <v>0</v>
      </c>
      <c r="O58" s="334"/>
      <c r="P58" s="382"/>
      <c r="Q58" s="382"/>
      <c r="R58" s="382"/>
      <c r="S58" s="386">
        <f t="shared" si="8"/>
        <v>0</v>
      </c>
    </row>
    <row r="59" spans="1:20" x14ac:dyDescent="0.25">
      <c r="A59" s="19"/>
      <c r="B59" s="376"/>
      <c r="C59" s="376"/>
      <c r="D59" s="376"/>
      <c r="E59" s="376"/>
      <c r="F59" s="376"/>
      <c r="G59" s="517"/>
      <c r="H59" s="340"/>
      <c r="I59" s="269" t="str">
        <f t="shared" si="9"/>
        <v>0</v>
      </c>
      <c r="J59" s="574"/>
      <c r="K59" s="574"/>
      <c r="L59" s="574"/>
      <c r="M59" s="574"/>
      <c r="N59" s="270">
        <f t="shared" si="10"/>
        <v>0</v>
      </c>
      <c r="O59" s="334"/>
      <c r="P59" s="382"/>
      <c r="Q59" s="382"/>
      <c r="R59" s="382"/>
      <c r="S59" s="386">
        <f t="shared" ref="S59:S60" si="11">N59+O59+P59+Q59+R59</f>
        <v>0</v>
      </c>
    </row>
    <row r="60" spans="1:20" x14ac:dyDescent="0.25">
      <c r="A60" s="19"/>
      <c r="B60" s="376"/>
      <c r="C60" s="376"/>
      <c r="D60" s="376"/>
      <c r="E60" s="376"/>
      <c r="F60" s="376"/>
      <c r="G60" s="517"/>
      <c r="H60" s="340"/>
      <c r="I60" s="269" t="str">
        <f t="shared" si="9"/>
        <v>0</v>
      </c>
      <c r="J60" s="574"/>
      <c r="K60" s="574"/>
      <c r="L60" s="574"/>
      <c r="M60" s="574"/>
      <c r="N60" s="270">
        <f t="shared" si="10"/>
        <v>0</v>
      </c>
      <c r="O60" s="334"/>
      <c r="P60" s="382"/>
      <c r="Q60" s="382"/>
      <c r="R60" s="382"/>
      <c r="S60" s="386">
        <f t="shared" si="11"/>
        <v>0</v>
      </c>
    </row>
    <row r="61" spans="1:20" x14ac:dyDescent="0.25">
      <c r="A61" s="19"/>
      <c r="B61" s="25"/>
      <c r="C61" s="27"/>
      <c r="D61" s="27"/>
      <c r="E61" s="27"/>
      <c r="F61" s="26"/>
      <c r="G61" s="203"/>
      <c r="H61" s="52"/>
      <c r="I61" s="169"/>
      <c r="J61" s="52"/>
      <c r="K61" s="204"/>
      <c r="L61" s="204"/>
      <c r="M61" s="204"/>
      <c r="N61" s="409"/>
      <c r="O61" s="203"/>
      <c r="P61" s="133"/>
      <c r="Q61" s="133"/>
      <c r="R61" s="170"/>
      <c r="S61" s="130"/>
    </row>
    <row r="62" spans="1:20" ht="13.8" thickBot="1" x14ac:dyDescent="0.3">
      <c r="A62" s="19"/>
      <c r="B62" s="25"/>
      <c r="C62" s="21" t="str">
        <f>B45</f>
        <v>Nursing Services - Delegated Services</v>
      </c>
      <c r="D62" s="25"/>
      <c r="E62" s="25"/>
      <c r="F62" s="25"/>
      <c r="G62" s="25"/>
      <c r="H62" s="25"/>
      <c r="I62" s="25"/>
      <c r="J62" s="25"/>
      <c r="K62" s="173"/>
      <c r="L62" s="173"/>
      <c r="M62" s="173"/>
      <c r="N62" s="390">
        <f t="shared" ref="N62" si="12">N46-SUM(N48:N60)</f>
        <v>0</v>
      </c>
      <c r="O62" s="390">
        <f>O46-SUM(O48:O60)</f>
        <v>0</v>
      </c>
      <c r="P62" s="390">
        <f>P46-SUM(P48:P60)</f>
        <v>0</v>
      </c>
      <c r="Q62" s="390">
        <f>Q46-SUM(Q48:Q60)</f>
        <v>0</v>
      </c>
      <c r="R62" s="390">
        <f>R46-SUM(R48:R60)</f>
        <v>0</v>
      </c>
      <c r="S62" s="392">
        <f>S46-SUM(S48:S60)</f>
        <v>0</v>
      </c>
      <c r="T62" s="242" t="s">
        <v>200</v>
      </c>
    </row>
    <row r="63" spans="1:20" ht="13.8" thickTop="1" x14ac:dyDescent="0.25">
      <c r="A63" s="19"/>
      <c r="B63" s="25"/>
      <c r="C63" s="20"/>
      <c r="D63" s="25"/>
      <c r="E63" s="25"/>
      <c r="F63" s="25"/>
      <c r="G63" s="25"/>
      <c r="H63" s="25"/>
      <c r="I63" s="25"/>
      <c r="J63" s="25"/>
      <c r="K63" s="173"/>
      <c r="L63" s="173"/>
      <c r="M63" s="173"/>
      <c r="N63" s="174"/>
      <c r="O63" s="174"/>
      <c r="P63" s="174"/>
      <c r="Q63" s="174"/>
      <c r="R63" s="174"/>
      <c r="S63" s="344"/>
      <c r="T63" s="248"/>
    </row>
    <row r="64" spans="1:20" ht="15.6" x14ac:dyDescent="0.3">
      <c r="N64" s="109" t="s">
        <v>126</v>
      </c>
      <c r="Q64" s="31"/>
      <c r="S64" s="100"/>
      <c r="T64" t="s">
        <v>127</v>
      </c>
    </row>
    <row r="65" spans="8:19" x14ac:dyDescent="0.25">
      <c r="H65" s="109"/>
      <c r="M65" s="109"/>
      <c r="O65" s="109"/>
      <c r="Q65" s="31"/>
      <c r="S65" s="109"/>
    </row>
    <row r="66" spans="8:19" x14ac:dyDescent="0.25">
      <c r="Q66" s="31"/>
    </row>
    <row r="67" spans="8:19" x14ac:dyDescent="0.25">
      <c r="Q67" s="31"/>
    </row>
    <row r="68" spans="8:19" x14ac:dyDescent="0.25">
      <c r="Q68" s="31"/>
    </row>
    <row r="69" spans="8:19" x14ac:dyDescent="0.25">
      <c r="Q69" s="31"/>
    </row>
    <row r="70" spans="8:19" x14ac:dyDescent="0.25">
      <c r="Q70" s="31"/>
    </row>
    <row r="71" spans="8:19" x14ac:dyDescent="0.25">
      <c r="Q71" s="31"/>
    </row>
    <row r="72" spans="8:19" x14ac:dyDescent="0.25">
      <c r="Q72" s="31"/>
    </row>
    <row r="73" spans="8:19" x14ac:dyDescent="0.25">
      <c r="Q73" s="31"/>
    </row>
    <row r="74" spans="8:19" x14ac:dyDescent="0.25">
      <c r="Q74" s="31"/>
    </row>
    <row r="75" spans="8:19" x14ac:dyDescent="0.25">
      <c r="Q75" s="31"/>
    </row>
    <row r="76" spans="8:19" x14ac:dyDescent="0.25">
      <c r="Q76" s="31"/>
    </row>
    <row r="77" spans="8:19" x14ac:dyDescent="0.25">
      <c r="Q77" s="31"/>
    </row>
    <row r="78" spans="8:19" x14ac:dyDescent="0.25">
      <c r="Q78" s="31"/>
    </row>
    <row r="79" spans="8:19" x14ac:dyDescent="0.25">
      <c r="Q79" s="31"/>
    </row>
    <row r="80" spans="8:19" x14ac:dyDescent="0.25">
      <c r="Q80" s="31"/>
    </row>
    <row r="81" spans="17:17" x14ac:dyDescent="0.25">
      <c r="Q81" s="31"/>
    </row>
    <row r="82" spans="17:17" x14ac:dyDescent="0.25">
      <c r="Q82" s="31"/>
    </row>
    <row r="83" spans="17:17" x14ac:dyDescent="0.25">
      <c r="Q83" s="31"/>
    </row>
    <row r="84" spans="17:17" x14ac:dyDescent="0.25">
      <c r="Q84" s="31"/>
    </row>
    <row r="85" spans="17:17" x14ac:dyDescent="0.25">
      <c r="Q85" s="31"/>
    </row>
    <row r="86" spans="17:17" x14ac:dyDescent="0.25">
      <c r="Q86" s="31"/>
    </row>
    <row r="87" spans="17:17" x14ac:dyDescent="0.25">
      <c r="Q87" s="31"/>
    </row>
    <row r="88" spans="17:17" x14ac:dyDescent="0.25">
      <c r="Q88" s="31"/>
    </row>
    <row r="89" spans="17:17" x14ac:dyDescent="0.25">
      <c r="Q89" s="31"/>
    </row>
    <row r="90" spans="17:17" x14ac:dyDescent="0.25">
      <c r="Q90" s="31"/>
    </row>
    <row r="91" spans="17:17" x14ac:dyDescent="0.25">
      <c r="Q91" s="31"/>
    </row>
    <row r="92" spans="17:17" x14ac:dyDescent="0.25">
      <c r="Q92" s="31"/>
    </row>
    <row r="93" spans="17:17" x14ac:dyDescent="0.25">
      <c r="Q93" s="31"/>
    </row>
  </sheetData>
  <sheetProtection algorithmName="SHA-512" hashValue="rpyxl6CBao69oIh+1gDYVKC5KHo5spw7FQBGKADc9VBmgYe9JWXC1y6GvwDGRZWccXiKlPyQeMbLPLPTvS3keg==" saltValue="JplX+v7uNNVs1zlK6bTp9Q==" spinCount="100000" sheet="1" selectLockedCells="1"/>
  <customSheetViews>
    <customSheetView guid="{9D87EA3D-9227-4A32-8926-FF7BE3A36AF7}" scale="75" showPageBreaks="1" showGridLines="0" fitToPage="1" printArea="1" hiddenRows="1" showRuler="0">
      <selection activeCell="O10" sqref="O10"/>
      <pageMargins left="0" right="0" top="0" bottom="0" header="0.5" footer="0.5"/>
      <printOptions headings="1"/>
      <pageSetup scale="74" fitToWidth="2" pageOrder="overThenDown" orientation="landscape" r:id="rId1"/>
      <headerFooter alignWithMargins="0">
        <oddFooter xml:space="preserve">&amp;R&amp;"Arial,Bold"
</oddFooter>
      </headerFooter>
    </customSheetView>
  </customSheetViews>
  <mergeCells count="18">
    <mergeCell ref="S1:T1"/>
    <mergeCell ref="S5:T5"/>
    <mergeCell ref="U7:Y7"/>
    <mergeCell ref="B7:G7"/>
    <mergeCell ref="O7:S7"/>
    <mergeCell ref="H7:N7"/>
    <mergeCell ref="G2:H2"/>
    <mergeCell ref="S3:T3"/>
    <mergeCell ref="L2:N2"/>
    <mergeCell ref="R2:T2"/>
    <mergeCell ref="S4:T4"/>
    <mergeCell ref="M4:N4"/>
    <mergeCell ref="M3:N3"/>
    <mergeCell ref="B10:C10"/>
    <mergeCell ref="B45:C45"/>
    <mergeCell ref="B28:C28"/>
    <mergeCell ref="G3:H3"/>
    <mergeCell ref="G4:H4"/>
  </mergeCells>
  <phoneticPr fontId="3" type="noConversion"/>
  <printOptions horizontalCentered="1" verticalCentered="1"/>
  <pageMargins left="0.25" right="0.25" top="0.25" bottom="0.25" header="0.5" footer="0.5"/>
  <pageSetup scale="62" firstPageNumber="11" fitToWidth="2" pageOrder="overThenDown" orientation="landscape" useFirstPageNumber="1" r:id="rId2"/>
  <headerFooter alignWithMargins="0">
    <oddFooter xml:space="preserve">&amp;C&amp;9Page &amp;P of &amp;N&amp;R&amp;"Arial,Bold"
</oddFooter>
  </headerFooter>
  <colBreaks count="1" manualBreakCount="1">
    <brk id="14" max="6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CJ41"/>
  <sheetViews>
    <sheetView showGridLines="0" zoomScaleNormal="100" workbookViewId="0">
      <selection activeCell="F12" sqref="F12"/>
    </sheetView>
  </sheetViews>
  <sheetFormatPr defaultRowHeight="13.2" x14ac:dyDescent="0.25"/>
  <cols>
    <col min="1" max="1" width="5" customWidth="1"/>
    <col min="2" max="2" width="14.88671875" customWidth="1"/>
    <col min="3" max="3" width="21.33203125" customWidth="1"/>
    <col min="4" max="4" width="13.5546875" customWidth="1"/>
    <col min="5" max="5" width="22.88671875" customWidth="1"/>
    <col min="6" max="6" width="13" customWidth="1"/>
    <col min="7" max="8" width="13.33203125" customWidth="1"/>
    <col min="9" max="9" width="16.109375" customWidth="1"/>
    <col min="10" max="10" width="18" customWidth="1"/>
    <col min="11" max="12" width="12" customWidth="1"/>
    <col min="13" max="13" width="12.33203125" customWidth="1"/>
    <col min="14" max="14" width="7.6640625" customWidth="1"/>
  </cols>
  <sheetData>
    <row r="1" spans="1:88" ht="15.6" x14ac:dyDescent="0.3">
      <c r="A1" s="76"/>
      <c r="B1" s="76" t="str">
        <f>'2 Provider Data'!B1</f>
        <v>North Carolina Division of Health Benefits</v>
      </c>
      <c r="M1" s="100" t="s">
        <v>128</v>
      </c>
    </row>
    <row r="2" spans="1:88" ht="15.6" x14ac:dyDescent="0.3">
      <c r="A2" s="76"/>
      <c r="B2" s="76" t="str">
        <f>'2 Provider Data'!B2</f>
        <v>CMS School Based Services Cost Report</v>
      </c>
      <c r="F2" s="109"/>
      <c r="G2" s="109"/>
      <c r="H2" s="109"/>
      <c r="I2" s="100"/>
      <c r="J2" s="102" t="str">
        <f>'2 Provider Data'!D3</f>
        <v>Provider Name:</v>
      </c>
      <c r="K2" s="631" t="str">
        <f>'2 Provider Data'!G3</f>
        <v>Any Government Provider</v>
      </c>
      <c r="L2" s="631"/>
      <c r="M2" s="631"/>
    </row>
    <row r="3" spans="1:88" ht="17.399999999999999" x14ac:dyDescent="0.3">
      <c r="A3" s="83"/>
      <c r="B3" s="76" t="s">
        <v>143</v>
      </c>
      <c r="J3" s="102" t="str">
        <f>'2 Provider Data'!D4</f>
        <v>NPI</v>
      </c>
      <c r="K3" s="100"/>
      <c r="L3" s="631">
        <f>'2 Provider Data'!G4</f>
        <v>123456789</v>
      </c>
      <c r="M3" s="631"/>
    </row>
    <row r="4" spans="1:88" ht="15.6" x14ac:dyDescent="0.3">
      <c r="B4" s="6"/>
      <c r="J4" s="102" t="str">
        <f>'2 Provider Data'!D5</f>
        <v>Provider Number:</v>
      </c>
      <c r="K4" s="101"/>
      <c r="L4" s="631">
        <f>'2 Provider Data'!G5</f>
        <v>12345678</v>
      </c>
      <c r="M4" s="631"/>
    </row>
    <row r="5" spans="1:88" ht="16.5" customHeight="1" x14ac:dyDescent="0.3">
      <c r="A5" s="36"/>
      <c r="B5" s="14"/>
      <c r="J5" s="102" t="str">
        <f>'2 Provider Data'!D6</f>
        <v>Reporting Period End:</v>
      </c>
      <c r="L5" s="100"/>
      <c r="M5" s="159">
        <f>'2 Provider Data'!G6</f>
        <v>44012</v>
      </c>
      <c r="N5" s="14"/>
      <c r="O5" s="14"/>
      <c r="P5" s="14"/>
      <c r="Q5" s="14"/>
      <c r="R5" s="14"/>
      <c r="S5" s="14"/>
      <c r="T5" s="14"/>
      <c r="U5" s="14"/>
      <c r="V5" s="14"/>
      <c r="W5" s="14"/>
      <c r="X5" s="14"/>
      <c r="Y5" s="14"/>
      <c r="Z5" s="14"/>
      <c r="AA5" s="14"/>
      <c r="AB5" s="14"/>
      <c r="AC5" s="14"/>
      <c r="AD5" s="14"/>
      <c r="AE5" s="14"/>
      <c r="AF5" s="14"/>
      <c r="AG5" s="14"/>
    </row>
    <row r="6" spans="1:88" ht="17.399999999999999" x14ac:dyDescent="0.3">
      <c r="B6" s="84" t="s">
        <v>22</v>
      </c>
      <c r="C6" s="85"/>
      <c r="D6" s="86"/>
      <c r="I6" s="125"/>
    </row>
    <row r="7" spans="1:88" ht="13.8" thickBot="1" x14ac:dyDescent="0.3">
      <c r="A7" s="16"/>
    </row>
    <row r="8" spans="1:88" ht="32.25" customHeight="1" thickBot="1" x14ac:dyDescent="0.3">
      <c r="A8" s="350"/>
      <c r="B8" s="656" t="s">
        <v>102</v>
      </c>
      <c r="C8" s="657"/>
      <c r="D8" s="657"/>
      <c r="E8" s="657"/>
      <c r="F8" s="658"/>
      <c r="G8" s="653" t="s">
        <v>43</v>
      </c>
      <c r="H8" s="654"/>
      <c r="I8" s="654"/>
      <c r="J8" s="654"/>
      <c r="K8" s="654"/>
      <c r="L8" s="655"/>
      <c r="M8" s="205" t="s">
        <v>78</v>
      </c>
      <c r="N8" s="14"/>
      <c r="O8" s="14"/>
      <c r="P8" s="14"/>
      <c r="Q8" s="14"/>
      <c r="R8" s="14"/>
      <c r="S8" s="14"/>
      <c r="T8" s="14"/>
      <c r="U8" s="14"/>
      <c r="V8" s="14"/>
      <c r="W8" s="14"/>
      <c r="X8" s="14"/>
      <c r="Y8" s="14"/>
      <c r="Z8" s="14"/>
      <c r="AA8" s="14"/>
      <c r="AB8" s="14"/>
      <c r="AC8" s="14"/>
      <c r="AD8" s="14"/>
      <c r="AE8" s="14"/>
      <c r="AF8" s="14"/>
      <c r="AG8" s="14"/>
      <c r="AH8" s="14"/>
      <c r="AI8" s="14"/>
    </row>
    <row r="9" spans="1:88" ht="84.75" customHeight="1" x14ac:dyDescent="0.25">
      <c r="A9" s="88"/>
      <c r="B9" s="193" t="s">
        <v>189</v>
      </c>
      <c r="C9" s="650" t="s">
        <v>81</v>
      </c>
      <c r="D9" s="651"/>
      <c r="E9" s="652"/>
      <c r="F9" s="193" t="s">
        <v>79</v>
      </c>
      <c r="G9" s="193" t="s">
        <v>195</v>
      </c>
      <c r="H9" s="193" t="s">
        <v>42</v>
      </c>
      <c r="I9" s="193" t="s">
        <v>196</v>
      </c>
      <c r="J9" s="193" t="s">
        <v>5</v>
      </c>
      <c r="K9" s="193" t="s">
        <v>145</v>
      </c>
      <c r="L9" s="193" t="s">
        <v>66</v>
      </c>
      <c r="M9" s="193" t="s">
        <v>80</v>
      </c>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row>
    <row r="11" spans="1:88" x14ac:dyDescent="0.25">
      <c r="B11" s="659" t="s">
        <v>88</v>
      </c>
      <c r="C11" s="660"/>
      <c r="D11" s="661"/>
      <c r="E11" s="10"/>
      <c r="F11" s="10"/>
      <c r="H11" s="25"/>
      <c r="J11" s="50"/>
      <c r="K11" s="50"/>
      <c r="L11" s="50"/>
      <c r="M11" s="351"/>
    </row>
    <row r="12" spans="1:88" ht="13.8" thickBot="1" x14ac:dyDescent="0.3">
      <c r="A12" s="19"/>
      <c r="B12" s="188" t="s">
        <v>111</v>
      </c>
      <c r="C12" s="189"/>
      <c r="D12" s="27"/>
      <c r="E12" s="27"/>
      <c r="F12" s="395">
        <v>0</v>
      </c>
      <c r="G12" s="196"/>
      <c r="H12" s="135"/>
      <c r="I12" s="163"/>
      <c r="J12" s="197"/>
      <c r="K12" s="197"/>
      <c r="L12" s="197"/>
      <c r="M12" s="289">
        <f>F12</f>
        <v>0</v>
      </c>
    </row>
    <row r="13" spans="1:88" x14ac:dyDescent="0.25">
      <c r="A13" s="19"/>
      <c r="B13" s="353" t="s">
        <v>82</v>
      </c>
      <c r="C13" s="354"/>
      <c r="D13" s="355"/>
      <c r="E13" s="355"/>
      <c r="F13" s="356"/>
      <c r="G13" s="357"/>
      <c r="H13" s="358"/>
      <c r="I13" s="359"/>
      <c r="J13" s="360"/>
      <c r="K13" s="360"/>
      <c r="L13" s="360"/>
      <c r="M13" s="410"/>
    </row>
    <row r="14" spans="1:88" x14ac:dyDescent="0.25">
      <c r="A14" s="19"/>
      <c r="B14" s="393"/>
      <c r="C14" s="643"/>
      <c r="D14" s="644"/>
      <c r="E14" s="645"/>
      <c r="F14" s="382"/>
      <c r="G14" s="575"/>
      <c r="H14" s="396" t="str">
        <f>IF(G14="yes",+F14,"0")</f>
        <v>0</v>
      </c>
      <c r="I14" s="503"/>
      <c r="J14" s="341"/>
      <c r="K14" s="341"/>
      <c r="L14" s="341"/>
      <c r="M14" s="400">
        <f>H14+J14+K14+L14</f>
        <v>0</v>
      </c>
    </row>
    <row r="15" spans="1:88" x14ac:dyDescent="0.25">
      <c r="A15" s="19"/>
      <c r="B15" s="393"/>
      <c r="C15" s="643"/>
      <c r="D15" s="644"/>
      <c r="E15" s="645"/>
      <c r="F15" s="336"/>
      <c r="G15" s="575"/>
      <c r="H15" s="246" t="str">
        <f>IF(G15="yes",+F15,"0")</f>
        <v>0</v>
      </c>
      <c r="I15" s="340"/>
      <c r="J15" s="341"/>
      <c r="K15" s="341"/>
      <c r="L15" s="341"/>
      <c r="M15" s="397">
        <f>H15+J15+K15+L15</f>
        <v>0</v>
      </c>
    </row>
    <row r="16" spans="1:88" x14ac:dyDescent="0.25">
      <c r="A16" s="19"/>
      <c r="B16" s="393"/>
      <c r="C16" s="643"/>
      <c r="D16" s="644"/>
      <c r="E16" s="645"/>
      <c r="F16" s="336"/>
      <c r="G16" s="575"/>
      <c r="H16" s="246" t="str">
        <f>IF(G16="yes",+F16,"0")</f>
        <v>0</v>
      </c>
      <c r="I16" s="340"/>
      <c r="J16" s="341"/>
      <c r="K16" s="341"/>
      <c r="L16" s="341"/>
      <c r="M16" s="397">
        <f>H16+J16+K16+L16</f>
        <v>0</v>
      </c>
    </row>
    <row r="17" spans="1:14" ht="13.8" thickBot="1" x14ac:dyDescent="0.3">
      <c r="A17" s="19"/>
      <c r="B17" s="394"/>
      <c r="C17" s="646"/>
      <c r="D17" s="647"/>
      <c r="E17" s="648"/>
      <c r="F17" s="348"/>
      <c r="G17" s="576"/>
      <c r="H17" s="247" t="str">
        <f>IF(G17="yes",+F17,"0")</f>
        <v>0</v>
      </c>
      <c r="I17" s="349"/>
      <c r="J17" s="507"/>
      <c r="K17" s="507"/>
      <c r="L17" s="507"/>
      <c r="M17" s="398">
        <f>H17+J17+K17+L17</f>
        <v>0</v>
      </c>
    </row>
    <row r="18" spans="1:14" x14ac:dyDescent="0.25">
      <c r="A18" s="19"/>
      <c r="B18" s="199"/>
      <c r="C18" s="25"/>
      <c r="D18" s="25"/>
      <c r="E18" s="25"/>
      <c r="F18" s="133"/>
      <c r="G18" s="196"/>
      <c r="H18" s="198"/>
      <c r="I18" s="163"/>
      <c r="J18" s="197"/>
      <c r="K18" s="197"/>
      <c r="L18" s="197"/>
      <c r="M18" s="506"/>
    </row>
    <row r="19" spans="1:14" ht="13.8" thickBot="1" x14ac:dyDescent="0.3">
      <c r="A19" s="15"/>
      <c r="C19" s="21" t="str">
        <f>B11</f>
        <v>Direct Medical Supplies, Materials &amp; Other Cost</v>
      </c>
      <c r="H19" s="25"/>
      <c r="J19" s="50"/>
      <c r="K19" s="50"/>
      <c r="L19" s="50"/>
      <c r="M19" s="399">
        <f>M12-SUM(M14:M17)</f>
        <v>0</v>
      </c>
      <c r="N19" s="20" t="s">
        <v>201</v>
      </c>
    </row>
    <row r="20" spans="1:14" ht="13.8" thickTop="1" x14ac:dyDescent="0.25">
      <c r="A20" s="15"/>
      <c r="C20" s="21"/>
      <c r="H20" s="25"/>
      <c r="J20" s="50"/>
      <c r="K20" s="50"/>
      <c r="L20" s="50"/>
      <c r="M20" s="352"/>
    </row>
    <row r="21" spans="1:14" x14ac:dyDescent="0.25">
      <c r="B21" s="659" t="s">
        <v>87</v>
      </c>
      <c r="C21" s="661"/>
      <c r="F21" s="10"/>
      <c r="H21" s="25"/>
      <c r="J21" s="50"/>
      <c r="K21" s="50"/>
      <c r="L21" s="50"/>
      <c r="M21" s="351"/>
    </row>
    <row r="22" spans="1:14" ht="13.8" thickBot="1" x14ac:dyDescent="0.3">
      <c r="A22" s="19"/>
      <c r="B22" s="190" t="str">
        <f>B12</f>
        <v xml:space="preserve">Accrual Trial Balance </v>
      </c>
      <c r="C22" s="189"/>
      <c r="D22" s="27"/>
      <c r="E22" s="27"/>
      <c r="F22" s="345"/>
      <c r="G22" s="196"/>
      <c r="H22" s="135"/>
      <c r="I22" s="163"/>
      <c r="J22" s="197"/>
      <c r="K22" s="197"/>
      <c r="L22" s="197"/>
      <c r="M22" s="379">
        <f>F22</f>
        <v>0</v>
      </c>
    </row>
    <row r="23" spans="1:14" x14ac:dyDescent="0.25">
      <c r="A23" s="19"/>
      <c r="B23" s="364" t="s">
        <v>82</v>
      </c>
      <c r="C23" s="361"/>
      <c r="D23" s="272"/>
      <c r="E23" s="272"/>
      <c r="F23" s="281"/>
      <c r="G23" s="274"/>
      <c r="H23" s="362"/>
      <c r="I23" s="276"/>
      <c r="J23" s="363"/>
      <c r="K23" s="363"/>
      <c r="L23" s="363"/>
      <c r="M23" s="411"/>
    </row>
    <row r="24" spans="1:14" x14ac:dyDescent="0.25">
      <c r="A24" s="19"/>
      <c r="B24" s="346"/>
      <c r="C24" s="643"/>
      <c r="D24" s="644"/>
      <c r="E24" s="645"/>
      <c r="F24" s="336"/>
      <c r="G24" s="575"/>
      <c r="H24" s="246" t="str">
        <f>IF(G24="yes",+F24,"0")</f>
        <v>0</v>
      </c>
      <c r="I24" s="575"/>
      <c r="J24" s="341"/>
      <c r="K24" s="341"/>
      <c r="L24" s="341"/>
      <c r="M24" s="400">
        <f>H24+J24+K24+L24</f>
        <v>0</v>
      </c>
    </row>
    <row r="25" spans="1:14" x14ac:dyDescent="0.25">
      <c r="A25" s="19"/>
      <c r="B25" s="346"/>
      <c r="C25" s="643"/>
      <c r="D25" s="644"/>
      <c r="E25" s="645"/>
      <c r="F25" s="336"/>
      <c r="G25" s="575"/>
      <c r="H25" s="246" t="str">
        <f>IF(G25="yes",+F25,"0")</f>
        <v>0</v>
      </c>
      <c r="I25" s="575"/>
      <c r="J25" s="341"/>
      <c r="K25" s="341"/>
      <c r="L25" s="341"/>
      <c r="M25" s="397">
        <f>H25+J25+K25+L25</f>
        <v>0</v>
      </c>
    </row>
    <row r="26" spans="1:14" x14ac:dyDescent="0.25">
      <c r="A26" s="19"/>
      <c r="B26" s="346"/>
      <c r="C26" s="643"/>
      <c r="D26" s="644"/>
      <c r="E26" s="645"/>
      <c r="F26" s="336"/>
      <c r="G26" s="575"/>
      <c r="H26" s="246" t="str">
        <f>IF(G26="yes",+F26,"0")</f>
        <v>0</v>
      </c>
      <c r="I26" s="575"/>
      <c r="J26" s="341"/>
      <c r="K26" s="341"/>
      <c r="L26" s="341"/>
      <c r="M26" s="397">
        <f>H26+J26+K26+L26</f>
        <v>0</v>
      </c>
    </row>
    <row r="27" spans="1:14" ht="13.8" thickBot="1" x14ac:dyDescent="0.3">
      <c r="A27" s="19"/>
      <c r="B27" s="347"/>
      <c r="C27" s="646"/>
      <c r="D27" s="647"/>
      <c r="E27" s="648"/>
      <c r="F27" s="348"/>
      <c r="G27" s="576"/>
      <c r="H27" s="247" t="str">
        <f>IF(G27="yes",+F27,"0")</f>
        <v>0</v>
      </c>
      <c r="I27" s="576"/>
      <c r="J27" s="507"/>
      <c r="K27" s="507"/>
      <c r="L27" s="507"/>
      <c r="M27" s="398">
        <f>H27+J27+K27+L27</f>
        <v>0</v>
      </c>
    </row>
    <row r="28" spans="1:14" x14ac:dyDescent="0.25">
      <c r="A28" s="19"/>
      <c r="B28" s="199"/>
      <c r="C28" s="189"/>
      <c r="D28" s="27"/>
      <c r="E28" s="27"/>
      <c r="F28" s="133"/>
      <c r="G28" s="196"/>
      <c r="H28" s="198"/>
      <c r="I28" s="163"/>
      <c r="J28" s="197"/>
      <c r="K28" s="197"/>
      <c r="L28" s="197"/>
      <c r="M28" s="506"/>
    </row>
    <row r="29" spans="1:14" ht="13.8" thickBot="1" x14ac:dyDescent="0.3">
      <c r="A29" s="15"/>
      <c r="B29" s="10"/>
      <c r="C29" s="21" t="str">
        <f>B21</f>
        <v>Direct Medical Equipment</v>
      </c>
      <c r="H29" s="25"/>
      <c r="J29" s="50"/>
      <c r="K29" s="50"/>
      <c r="L29" s="50"/>
      <c r="M29" s="399">
        <f>M22-SUM(M24:M27)</f>
        <v>0</v>
      </c>
      <c r="N29" s="20" t="s">
        <v>201</v>
      </c>
    </row>
    <row r="30" spans="1:14" ht="13.8" thickTop="1" x14ac:dyDescent="0.25">
      <c r="A30" s="15"/>
      <c r="B30" s="10"/>
      <c r="C30" s="21"/>
      <c r="H30" s="25"/>
      <c r="J30" s="50"/>
      <c r="K30" s="50"/>
      <c r="L30" s="50"/>
      <c r="M30" s="176"/>
      <c r="N30" s="14"/>
    </row>
    <row r="31" spans="1:14" s="33" customFormat="1" x14ac:dyDescent="0.25">
      <c r="A31" s="113"/>
      <c r="B31" s="142"/>
      <c r="F31" s="59"/>
      <c r="J31" s="179"/>
      <c r="K31" s="179"/>
      <c r="L31" s="179"/>
      <c r="M31" s="180"/>
    </row>
    <row r="32" spans="1:14" s="33" customFormat="1" x14ac:dyDescent="0.25">
      <c r="A32" s="181"/>
      <c r="B32" s="182"/>
      <c r="C32" s="26"/>
      <c r="D32" s="26"/>
      <c r="E32" s="26"/>
      <c r="F32" s="175"/>
      <c r="G32" s="113"/>
      <c r="H32" s="183"/>
      <c r="I32" s="113"/>
      <c r="J32" s="184"/>
      <c r="K32" s="184"/>
      <c r="L32" s="184"/>
      <c r="M32" s="185"/>
    </row>
    <row r="33" spans="1:13" s="33" customFormat="1" x14ac:dyDescent="0.25">
      <c r="A33" s="181"/>
      <c r="B33" s="182"/>
      <c r="C33" s="26"/>
      <c r="D33" s="26"/>
      <c r="E33" s="26"/>
      <c r="F33" s="175"/>
      <c r="G33" s="113"/>
      <c r="H33" s="183"/>
      <c r="I33" s="113"/>
      <c r="J33" s="184"/>
      <c r="K33" s="184"/>
      <c r="L33" s="184"/>
      <c r="M33" s="185"/>
    </row>
    <row r="34" spans="1:13" s="33" customFormat="1" x14ac:dyDescent="0.25">
      <c r="A34" s="181"/>
      <c r="B34" s="182"/>
      <c r="C34" s="649"/>
      <c r="D34" s="649"/>
      <c r="E34" s="649"/>
      <c r="F34" s="175"/>
      <c r="G34" s="113"/>
      <c r="H34" s="183"/>
      <c r="I34" s="113"/>
      <c r="J34" s="184"/>
      <c r="K34" s="184"/>
      <c r="L34" s="184"/>
      <c r="M34" s="185"/>
    </row>
    <row r="35" spans="1:13" s="33" customFormat="1" x14ac:dyDescent="0.25">
      <c r="A35" s="181"/>
      <c r="B35" s="182"/>
      <c r="C35" s="649"/>
      <c r="D35" s="649"/>
      <c r="E35" s="649"/>
      <c r="F35" s="175"/>
      <c r="G35" s="113"/>
      <c r="H35" s="183"/>
      <c r="I35" s="113"/>
      <c r="J35" s="184"/>
      <c r="K35" s="184"/>
      <c r="L35" s="184"/>
      <c r="M35" s="185"/>
    </row>
    <row r="36" spans="1:13" s="33" customFormat="1" x14ac:dyDescent="0.25">
      <c r="A36" s="181"/>
      <c r="B36" s="182"/>
      <c r="C36" s="649"/>
      <c r="D36" s="649"/>
      <c r="E36" s="649"/>
      <c r="F36" s="175"/>
      <c r="G36" s="113"/>
      <c r="H36" s="183"/>
      <c r="I36" s="113"/>
      <c r="J36" s="184"/>
      <c r="K36" s="184"/>
      <c r="L36" s="184"/>
      <c r="M36" s="185"/>
    </row>
    <row r="37" spans="1:13" s="33" customFormat="1" x14ac:dyDescent="0.25">
      <c r="A37" s="181"/>
      <c r="B37" s="186"/>
      <c r="C37" s="642"/>
      <c r="D37" s="642"/>
      <c r="E37" s="642"/>
      <c r="F37" s="175"/>
      <c r="H37" s="183"/>
      <c r="J37" s="184"/>
      <c r="K37" s="184"/>
      <c r="L37" s="184"/>
      <c r="M37" s="185"/>
    </row>
    <row r="38" spans="1:13" s="33" customFormat="1" x14ac:dyDescent="0.25">
      <c r="A38" s="186"/>
      <c r="B38" s="186"/>
      <c r="C38" s="642"/>
      <c r="D38" s="642"/>
      <c r="E38" s="642"/>
      <c r="F38" s="175"/>
      <c r="H38" s="183"/>
      <c r="J38" s="184"/>
      <c r="K38" s="184"/>
      <c r="L38" s="184"/>
      <c r="M38" s="185"/>
    </row>
    <row r="39" spans="1:13" s="33" customFormat="1" x14ac:dyDescent="0.25">
      <c r="A39" s="181"/>
      <c r="B39" s="186"/>
      <c r="F39" s="175"/>
      <c r="H39" s="183"/>
      <c r="J39" s="184"/>
      <c r="K39" s="184"/>
      <c r="L39" s="184"/>
      <c r="M39" s="185"/>
    </row>
    <row r="40" spans="1:13" s="33" customFormat="1" x14ac:dyDescent="0.25">
      <c r="A40" s="113"/>
      <c r="C40" s="187"/>
      <c r="J40" s="179"/>
      <c r="K40" s="179"/>
      <c r="L40" s="179"/>
      <c r="M40" s="185"/>
    </row>
    <row r="41" spans="1:13" x14ac:dyDescent="0.25">
      <c r="A41" s="15"/>
      <c r="B41" s="118"/>
      <c r="J41" s="50"/>
      <c r="K41" s="50"/>
      <c r="L41" s="50"/>
      <c r="M41" s="178"/>
    </row>
  </sheetData>
  <sheetProtection algorithmName="SHA-512" hashValue="DDRTJx73ZMByRAnIRgYCRNodk7PAOgj9JDGHpoydYHzCJ89Fjb1vf7ikb8a3OnhLR2OcBfPaDYhgSwjIi8+Giw==" saltValue="0/3F4bFytjnlhhRl6yOTKA==" spinCount="100000" sheet="1" selectLockedCells="1"/>
  <customSheetViews>
    <customSheetView guid="{9D87EA3D-9227-4A32-8926-FF7BE3A36AF7}" hiddenRows="1" showRuler="0" topLeftCell="A16">
      <selection activeCell="H18" sqref="H18"/>
      <pageMargins left="0.25" right="0.25" top="0.25" bottom="0.5" header="0.5" footer="0.25"/>
      <printOptions headings="1"/>
      <pageSetup scale="70" orientation="landscape" r:id="rId1"/>
      <headerFooter alignWithMargins="0">
        <oddFooter>&amp;LFORM CMS-10231&amp;CPage 12&amp;RExhibit 7</oddFooter>
      </headerFooter>
    </customSheetView>
  </customSheetViews>
  <mergeCells count="21">
    <mergeCell ref="B21:C21"/>
    <mergeCell ref="C14:E14"/>
    <mergeCell ref="C15:E15"/>
    <mergeCell ref="C16:E16"/>
    <mergeCell ref="C17:E17"/>
    <mergeCell ref="K2:M2"/>
    <mergeCell ref="L4:M4"/>
    <mergeCell ref="C38:E38"/>
    <mergeCell ref="C25:E25"/>
    <mergeCell ref="C26:E26"/>
    <mergeCell ref="C27:E27"/>
    <mergeCell ref="C34:E34"/>
    <mergeCell ref="C35:E35"/>
    <mergeCell ref="C36:E36"/>
    <mergeCell ref="C37:E37"/>
    <mergeCell ref="L3:M3"/>
    <mergeCell ref="C9:E9"/>
    <mergeCell ref="G8:L8"/>
    <mergeCell ref="B8:F8"/>
    <mergeCell ref="C24:E24"/>
    <mergeCell ref="B11:D11"/>
  </mergeCells>
  <phoneticPr fontId="3" type="noConversion"/>
  <printOptions horizontalCentered="1" verticalCentered="1"/>
  <pageMargins left="0.5" right="0.5" top="1" bottom="1" header="0.5" footer="0.25"/>
  <pageSetup scale="68" orientation="landscape" r:id="rId2"/>
  <headerFooter alignWithMargins="0">
    <oddFooter>&amp;L&amp;9(Rev  1/2014)&amp;C&amp;9Page &amp;P of &amp;N&amp;R&amp;9&amp;A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J21"/>
  <sheetViews>
    <sheetView showGridLines="0" zoomScaleNormal="100" workbookViewId="0">
      <selection activeCell="F12" sqref="F12"/>
    </sheetView>
  </sheetViews>
  <sheetFormatPr defaultRowHeight="13.2" x14ac:dyDescent="0.25"/>
  <cols>
    <col min="1" max="1" width="5" customWidth="1"/>
    <col min="2" max="2" width="14.88671875" customWidth="1"/>
    <col min="3" max="3" width="21.33203125" customWidth="1"/>
    <col min="4" max="4" width="13.5546875" customWidth="1"/>
    <col min="5" max="5" width="22.88671875" customWidth="1"/>
    <col min="6" max="6" width="13" customWidth="1"/>
    <col min="7" max="8" width="13.33203125" customWidth="1"/>
    <col min="9" max="9" width="16.109375" customWidth="1"/>
    <col min="10" max="10" width="18.44140625" customWidth="1"/>
    <col min="11" max="12" width="12" customWidth="1"/>
    <col min="13" max="13" width="15" customWidth="1"/>
    <col min="14" max="14" width="8.88671875" customWidth="1"/>
  </cols>
  <sheetData>
    <row r="1" spans="1:88" ht="15.6" x14ac:dyDescent="0.3">
      <c r="A1" s="76"/>
      <c r="B1" s="76" t="str">
        <f>'2 Provider Data'!B1</f>
        <v>North Carolina Division of Health Benefits</v>
      </c>
      <c r="M1" s="518" t="s">
        <v>97</v>
      </c>
      <c r="N1" s="520"/>
    </row>
    <row r="2" spans="1:88" ht="15.6" x14ac:dyDescent="0.3">
      <c r="A2" s="76"/>
      <c r="B2" s="76" t="str">
        <f>'2 Provider Data'!B2</f>
        <v>CMS School Based Services Cost Report</v>
      </c>
      <c r="F2" s="109"/>
      <c r="G2" s="109"/>
      <c r="H2" s="109"/>
      <c r="I2" s="100"/>
      <c r="J2" s="102" t="str">
        <f>'2 Provider Data'!D3</f>
        <v>Provider Name:</v>
      </c>
      <c r="K2" s="614" t="str">
        <f>'2 Provider Data'!G3</f>
        <v>Any Government Provider</v>
      </c>
      <c r="L2" s="614"/>
      <c r="M2" s="614"/>
    </row>
    <row r="3" spans="1:88" ht="17.399999999999999" x14ac:dyDescent="0.3">
      <c r="A3" s="83"/>
      <c r="B3" s="76" t="s">
        <v>144</v>
      </c>
      <c r="J3" s="102" t="str">
        <f>'2 Provider Data'!D4</f>
        <v>NPI</v>
      </c>
      <c r="K3" s="100"/>
      <c r="L3" s="631">
        <f>'2 Provider Data'!G4</f>
        <v>123456789</v>
      </c>
      <c r="M3" s="631"/>
      <c r="N3" s="520"/>
    </row>
    <row r="4" spans="1:88" ht="15.6" x14ac:dyDescent="0.3">
      <c r="B4" s="6"/>
      <c r="J4" s="102" t="str">
        <f>'2 Provider Data'!D5</f>
        <v>Provider Number:</v>
      </c>
      <c r="K4" s="101"/>
      <c r="L4" s="662">
        <f>'2 Provider Data'!G5</f>
        <v>12345678</v>
      </c>
      <c r="M4" s="662"/>
    </row>
    <row r="5" spans="1:88" ht="16.5" customHeight="1" x14ac:dyDescent="0.3">
      <c r="A5" s="36"/>
      <c r="B5" s="14"/>
      <c r="J5" s="102" t="str">
        <f>'2 Provider Data'!D6</f>
        <v>Reporting Period End:</v>
      </c>
      <c r="L5" s="100"/>
      <c r="M5" s="519">
        <f>'2 Provider Data'!G6</f>
        <v>44012</v>
      </c>
      <c r="N5" s="519"/>
      <c r="O5" s="14"/>
      <c r="P5" s="14"/>
      <c r="Q5" s="14"/>
      <c r="R5" s="14"/>
      <c r="S5" s="14"/>
      <c r="T5" s="14"/>
      <c r="U5" s="14"/>
      <c r="V5" s="14"/>
      <c r="W5" s="14"/>
      <c r="X5" s="14"/>
      <c r="Y5" s="14"/>
      <c r="Z5" s="14"/>
      <c r="AA5" s="14"/>
      <c r="AB5" s="14"/>
      <c r="AC5" s="14"/>
      <c r="AD5" s="14"/>
      <c r="AE5" s="14"/>
      <c r="AF5" s="14"/>
      <c r="AG5" s="14"/>
    </row>
    <row r="6" spans="1:88" ht="17.399999999999999" x14ac:dyDescent="0.3">
      <c r="B6" s="84" t="s">
        <v>22</v>
      </c>
      <c r="C6" s="85"/>
      <c r="D6" s="86"/>
      <c r="I6" s="125"/>
    </row>
    <row r="7" spans="1:88" ht="13.8" thickBot="1" x14ac:dyDescent="0.3">
      <c r="A7" s="16"/>
    </row>
    <row r="8" spans="1:88" ht="31.5" customHeight="1" thickBot="1" x14ac:dyDescent="0.3">
      <c r="A8" s="15"/>
      <c r="B8" s="656" t="s">
        <v>102</v>
      </c>
      <c r="C8" s="657"/>
      <c r="D8" s="657"/>
      <c r="E8" s="657"/>
      <c r="F8" s="658"/>
      <c r="G8" s="653" t="s">
        <v>43</v>
      </c>
      <c r="H8" s="654"/>
      <c r="I8" s="654"/>
      <c r="J8" s="654"/>
      <c r="K8" s="654"/>
      <c r="L8" s="655"/>
      <c r="M8" s="205" t="s">
        <v>78</v>
      </c>
      <c r="N8" s="14"/>
      <c r="O8" s="14"/>
      <c r="P8" s="14"/>
      <c r="Q8" s="14"/>
      <c r="R8" s="14"/>
      <c r="S8" s="14"/>
      <c r="T8" s="14"/>
      <c r="U8" s="14"/>
      <c r="V8" s="14"/>
      <c r="W8" s="14"/>
      <c r="X8" s="14"/>
      <c r="Y8" s="14"/>
      <c r="Z8" s="14"/>
      <c r="AA8" s="14"/>
      <c r="AB8" s="14"/>
      <c r="AC8" s="14"/>
      <c r="AD8" s="14"/>
      <c r="AE8" s="14"/>
      <c r="AF8" s="14"/>
      <c r="AG8" s="14"/>
      <c r="AH8" s="14"/>
      <c r="AI8" s="14"/>
    </row>
    <row r="9" spans="1:88" ht="84.75" customHeight="1" x14ac:dyDescent="0.25">
      <c r="A9" s="88"/>
      <c r="B9" s="193" t="s">
        <v>189</v>
      </c>
      <c r="C9" s="650" t="s">
        <v>81</v>
      </c>
      <c r="D9" s="651"/>
      <c r="E9" s="652"/>
      <c r="F9" s="193" t="s">
        <v>79</v>
      </c>
      <c r="G9" s="193" t="s">
        <v>195</v>
      </c>
      <c r="H9" s="193" t="s">
        <v>42</v>
      </c>
      <c r="I9" s="193" t="s">
        <v>196</v>
      </c>
      <c r="J9" s="193" t="s">
        <v>5</v>
      </c>
      <c r="K9" s="193" t="s">
        <v>146</v>
      </c>
      <c r="L9" s="193" t="s">
        <v>66</v>
      </c>
      <c r="M9" s="193" t="s">
        <v>80</v>
      </c>
      <c r="N9" s="501"/>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row>
    <row r="11" spans="1:88" x14ac:dyDescent="0.25">
      <c r="A11" s="15"/>
      <c r="B11" s="659" t="s">
        <v>211</v>
      </c>
      <c r="C11" s="660"/>
      <c r="D11" s="661"/>
      <c r="F11" s="10"/>
      <c r="H11" s="25"/>
      <c r="J11" s="171"/>
      <c r="K11" s="171"/>
      <c r="L11" s="171"/>
      <c r="M11" s="366"/>
    </row>
    <row r="12" spans="1:88" ht="13.8" thickBot="1" x14ac:dyDescent="0.3">
      <c r="A12" s="19"/>
      <c r="B12" s="190" t="s">
        <v>111</v>
      </c>
      <c r="C12" s="27"/>
      <c r="D12" s="27"/>
      <c r="E12" s="27"/>
      <c r="F12" s="395"/>
      <c r="G12" s="52"/>
      <c r="H12" s="135"/>
      <c r="I12" s="52"/>
      <c r="J12" s="200"/>
      <c r="K12" s="200"/>
      <c r="L12" s="200"/>
      <c r="M12" s="379">
        <f>F12</f>
        <v>0</v>
      </c>
    </row>
    <row r="13" spans="1:88" x14ac:dyDescent="0.25">
      <c r="A13" s="19"/>
      <c r="B13" s="368" t="s">
        <v>82</v>
      </c>
      <c r="C13" s="272"/>
      <c r="D13" s="272"/>
      <c r="E13" s="272"/>
      <c r="F13" s="281"/>
      <c r="G13" s="283"/>
      <c r="H13" s="362"/>
      <c r="I13" s="283"/>
      <c r="J13" s="367"/>
      <c r="K13" s="367"/>
      <c r="L13" s="367"/>
      <c r="M13" s="410"/>
    </row>
    <row r="14" spans="1:88" x14ac:dyDescent="0.25">
      <c r="A14" s="19"/>
      <c r="B14" s="401"/>
      <c r="C14" s="643"/>
      <c r="D14" s="644"/>
      <c r="E14" s="645"/>
      <c r="F14" s="382"/>
      <c r="G14" s="575"/>
      <c r="H14" s="396" t="str">
        <f>IF(G14="yes",+F14,"0")</f>
        <v>0</v>
      </c>
      <c r="I14" s="575"/>
      <c r="J14" s="383"/>
      <c r="K14" s="383"/>
      <c r="L14" s="383"/>
      <c r="M14" s="511">
        <f>H14+J14+K14+L14</f>
        <v>0</v>
      </c>
    </row>
    <row r="15" spans="1:88" x14ac:dyDescent="0.25">
      <c r="A15" s="19"/>
      <c r="B15" s="401"/>
      <c r="C15" s="643"/>
      <c r="D15" s="644"/>
      <c r="E15" s="645"/>
      <c r="F15" s="336"/>
      <c r="G15" s="575"/>
      <c r="H15" s="246" t="str">
        <f>IF(G15="yes",+F15,"0")</f>
        <v>0</v>
      </c>
      <c r="I15" s="575"/>
      <c r="J15" s="383"/>
      <c r="K15" s="383"/>
      <c r="L15" s="383"/>
      <c r="M15" s="397">
        <f>H15+J15+K15+L15</f>
        <v>0</v>
      </c>
    </row>
    <row r="16" spans="1:88" x14ac:dyDescent="0.25">
      <c r="A16" s="19"/>
      <c r="B16" s="401"/>
      <c r="C16" s="577"/>
      <c r="D16" s="578"/>
      <c r="E16" s="579"/>
      <c r="F16" s="336"/>
      <c r="G16" s="575"/>
      <c r="H16" s="246" t="str">
        <f>IF(G16="yes",+F16,"0")</f>
        <v>0</v>
      </c>
      <c r="I16" s="575"/>
      <c r="J16" s="383"/>
      <c r="K16" s="383"/>
      <c r="L16" s="383"/>
      <c r="M16" s="397">
        <f>H16+J16+K16+L16</f>
        <v>0</v>
      </c>
    </row>
    <row r="17" spans="1:14" x14ac:dyDescent="0.25">
      <c r="A17" s="19"/>
      <c r="B17" s="401"/>
      <c r="C17" s="643"/>
      <c r="D17" s="644"/>
      <c r="E17" s="645"/>
      <c r="F17" s="336"/>
      <c r="G17" s="575"/>
      <c r="H17" s="246" t="str">
        <f>IF(G17="yes",+F17,"0")</f>
        <v>0</v>
      </c>
      <c r="I17" s="575"/>
      <c r="J17" s="383"/>
      <c r="K17" s="383"/>
      <c r="L17" s="383"/>
      <c r="M17" s="397">
        <f>H17+J17+K17+L17</f>
        <v>0</v>
      </c>
    </row>
    <row r="18" spans="1:14" ht="13.8" thickBot="1" x14ac:dyDescent="0.3">
      <c r="A18" s="19"/>
      <c r="B18" s="402"/>
      <c r="C18" s="646"/>
      <c r="D18" s="647"/>
      <c r="E18" s="648"/>
      <c r="F18" s="348"/>
      <c r="G18" s="576"/>
      <c r="H18" s="247" t="str">
        <f>IF(G18="yes",+F18,"0")</f>
        <v>0</v>
      </c>
      <c r="I18" s="576"/>
      <c r="J18" s="508"/>
      <c r="K18" s="508"/>
      <c r="L18" s="508"/>
      <c r="M18" s="398">
        <f>H18+J18+K18+L18</f>
        <v>0</v>
      </c>
    </row>
    <row r="19" spans="1:14" x14ac:dyDescent="0.25">
      <c r="A19" s="19"/>
      <c r="B19" s="199" t="s">
        <v>113</v>
      </c>
      <c r="C19" s="25"/>
      <c r="D19" s="25"/>
      <c r="E19" s="25"/>
      <c r="F19" s="133"/>
      <c r="G19" s="25"/>
      <c r="H19" s="135"/>
      <c r="I19" s="25"/>
      <c r="J19" s="200"/>
      <c r="K19" s="200"/>
      <c r="L19" s="200"/>
      <c r="M19" s="506"/>
    </row>
    <row r="20" spans="1:14" ht="13.8" thickBot="1" x14ac:dyDescent="0.3">
      <c r="A20" s="222"/>
      <c r="B20" s="25"/>
      <c r="C20" s="22" t="str">
        <f>B11</f>
        <v>Other Admin Claiming Cost - State MAC Plan</v>
      </c>
      <c r="J20" s="171"/>
      <c r="K20" s="171"/>
      <c r="L20" s="171"/>
      <c r="M20" s="399">
        <f>M12-SUM(M14:M18)</f>
        <v>0</v>
      </c>
      <c r="N20" s="20" t="s">
        <v>202</v>
      </c>
    </row>
    <row r="21" spans="1:14" ht="13.8" thickTop="1" x14ac:dyDescent="0.25">
      <c r="A21" s="15"/>
      <c r="B21" s="118"/>
      <c r="J21" s="171"/>
      <c r="K21" s="171"/>
      <c r="L21" s="171"/>
      <c r="M21" s="178"/>
    </row>
  </sheetData>
  <sheetProtection algorithmName="SHA-512" hashValue="f3f4wbBa9azlouvP7AgS2GOgJkumFG30DvyClwZgWGpLm9iHpzUbZQDXwnA59Xa2xZk0T2FP6CQkpvOP0MuUHw==" saltValue="S3TJZe/R3Bm0Gwvr+Ue1Ug==" spinCount="100000" sheet="1" selectLockedCells="1"/>
  <customSheetViews>
    <customSheetView guid="{9D87EA3D-9227-4A32-8926-FF7BE3A36AF7}" hiddenRows="1" showRuler="0" topLeftCell="H1">
      <selection activeCell="A28" sqref="A28"/>
      <pageMargins left="0.25" right="0.25" top="0.25" bottom="0.5" header="0.5" footer="0.25"/>
      <printOptions headings="1"/>
      <pageSetup scale="70" orientation="landscape" r:id="rId1"/>
      <headerFooter alignWithMargins="0">
        <oddFooter>&amp;LFORM CMS-10231&amp;CPage 13&amp;RExhibit 8</oddFooter>
      </headerFooter>
    </customSheetView>
  </customSheetViews>
  <mergeCells count="11">
    <mergeCell ref="K2:M2"/>
    <mergeCell ref="L3:M3"/>
    <mergeCell ref="L4:M4"/>
    <mergeCell ref="C9:E9"/>
    <mergeCell ref="G8:L8"/>
    <mergeCell ref="B8:F8"/>
    <mergeCell ref="B11:D11"/>
    <mergeCell ref="C18:E18"/>
    <mergeCell ref="C14:E14"/>
    <mergeCell ref="C15:E15"/>
    <mergeCell ref="C17:E17"/>
  </mergeCells>
  <phoneticPr fontId="3" type="noConversion"/>
  <printOptions horizontalCentered="1"/>
  <pageMargins left="0.5" right="0.5" top="1" bottom="1" header="0.75" footer="0.25"/>
  <pageSetup scale="66" orientation="landscape" r:id="rId2"/>
  <headerFooter alignWithMargins="0">
    <oddFooter>&amp;L&amp;9(Rev  1/2014)&amp;C&amp;9Page &amp;P of &amp;N&amp;R&amp;9&amp;A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58"/>
  <sheetViews>
    <sheetView showGridLines="0" zoomScaleNormal="100" workbookViewId="0">
      <selection activeCell="G19" sqref="G19"/>
    </sheetView>
  </sheetViews>
  <sheetFormatPr defaultRowHeight="13.2" x14ac:dyDescent="0.25"/>
  <cols>
    <col min="1" max="1" width="3.88671875" customWidth="1"/>
    <col min="2" max="2" width="4.88671875" customWidth="1"/>
    <col min="3" max="3" width="17.44140625" style="14" customWidth="1"/>
    <col min="4" max="4" width="61" customWidth="1"/>
    <col min="5" max="5" width="10" customWidth="1"/>
    <col min="6" max="6" width="13.5546875" customWidth="1"/>
    <col min="7" max="7" width="15.44140625" customWidth="1"/>
    <col min="8" max="8" width="16.6640625" customWidth="1"/>
  </cols>
  <sheetData>
    <row r="1" spans="1:10" ht="15.6" x14ac:dyDescent="0.3">
      <c r="A1" s="76"/>
      <c r="B1" s="76" t="str">
        <f>'2 Provider Data'!B1</f>
        <v>North Carolina Division of Health Benefits</v>
      </c>
      <c r="F1" s="6"/>
      <c r="H1" s="100" t="s">
        <v>129</v>
      </c>
    </row>
    <row r="2" spans="1:10" ht="15.6" x14ac:dyDescent="0.3">
      <c r="A2" s="76"/>
      <c r="B2" s="76" t="str">
        <f>'2 Provider Data'!B2</f>
        <v>CMS School Based Services Cost Report</v>
      </c>
      <c r="E2" s="114" t="str">
        <f>'2 Provider Data'!D3</f>
        <v>Provider Name:</v>
      </c>
      <c r="F2" s="102"/>
      <c r="G2" s="614" t="str">
        <f>'2 Provider Data'!G3</f>
        <v>Any Government Provider</v>
      </c>
      <c r="H2" s="614"/>
    </row>
    <row r="3" spans="1:10" ht="15.6" x14ac:dyDescent="0.3">
      <c r="A3" s="76"/>
      <c r="B3" s="76" t="s">
        <v>232</v>
      </c>
      <c r="E3" s="114" t="str">
        <f>'2 Provider Data'!D4</f>
        <v>NPI</v>
      </c>
      <c r="F3" s="6"/>
      <c r="H3" s="100">
        <f>'2 Provider Data'!G4</f>
        <v>123456789</v>
      </c>
    </row>
    <row r="4" spans="1:10" ht="15.6" x14ac:dyDescent="0.3">
      <c r="A4" s="120"/>
      <c r="B4" s="120"/>
      <c r="C4" s="177"/>
      <c r="D4" s="307" t="s">
        <v>22</v>
      </c>
      <c r="E4" s="114" t="str">
        <f>'2 Provider Data'!D5</f>
        <v>Provider Number:</v>
      </c>
      <c r="F4" s="6"/>
      <c r="H4" s="100">
        <f>'2 Provider Data'!G5</f>
        <v>12345678</v>
      </c>
    </row>
    <row r="5" spans="1:10" ht="15.6" x14ac:dyDescent="0.3">
      <c r="A5" s="33"/>
      <c r="B5" s="33"/>
      <c r="C5" s="33"/>
      <c r="D5" s="15"/>
      <c r="E5" s="114" t="str">
        <f>'2 Provider Data'!D6</f>
        <v>Reporting Period End:</v>
      </c>
      <c r="F5" s="15"/>
      <c r="G5" s="15"/>
      <c r="H5" s="101">
        <f>'2 Provider Data'!G6</f>
        <v>44012</v>
      </c>
      <c r="I5" s="101"/>
      <c r="J5" s="5"/>
    </row>
    <row r="6" spans="1:10" ht="12.75" customHeight="1" x14ac:dyDescent="0.25">
      <c r="A6" s="15"/>
      <c r="B6" s="15"/>
      <c r="C6" s="15"/>
      <c r="D6" s="412"/>
      <c r="E6" s="412"/>
      <c r="F6" s="15"/>
      <c r="G6" s="15"/>
      <c r="H6" s="15"/>
    </row>
    <row r="7" spans="1:10" s="58" customFormat="1" ht="51.75" customHeight="1" x14ac:dyDescent="0.25">
      <c r="A7" s="42"/>
      <c r="B7" s="418" t="s">
        <v>265</v>
      </c>
      <c r="C7" s="12" t="s">
        <v>233</v>
      </c>
      <c r="D7" s="299" t="s">
        <v>250</v>
      </c>
      <c r="E7" s="461"/>
      <c r="F7" s="243" t="s">
        <v>234</v>
      </c>
      <c r="G7" s="308" t="s">
        <v>74</v>
      </c>
      <c r="H7" s="308" t="s">
        <v>235</v>
      </c>
    </row>
    <row r="8" spans="1:10" x14ac:dyDescent="0.25">
      <c r="A8" s="15"/>
      <c r="B8" s="7"/>
      <c r="C8" s="7"/>
      <c r="D8" s="9"/>
      <c r="E8" s="309"/>
      <c r="F8" s="309"/>
      <c r="G8" s="310"/>
      <c r="H8" s="310"/>
    </row>
    <row r="9" spans="1:10" x14ac:dyDescent="0.25">
      <c r="A9" s="15"/>
      <c r="B9" s="7">
        <v>1</v>
      </c>
      <c r="C9" s="590" t="s">
        <v>340</v>
      </c>
      <c r="D9" s="122" t="str">
        <f>'4A Medical Cost Summary '!B3</f>
        <v>Summary of Cost by Discipline for IEP / IFSP Medical Services</v>
      </c>
      <c r="E9" s="122"/>
      <c r="F9" s="311">
        <f>SUM(G9:H9)</f>
        <v>0</v>
      </c>
      <c r="G9" s="121">
        <f>'4A Medical Cost Summary '!$H$31</f>
        <v>0</v>
      </c>
      <c r="H9" s="121"/>
    </row>
    <row r="10" spans="1:10" x14ac:dyDescent="0.25">
      <c r="A10" s="15"/>
      <c r="B10" s="7">
        <v>2</v>
      </c>
      <c r="C10" s="590" t="s">
        <v>339</v>
      </c>
      <c r="D10" s="122" t="str">
        <f>'4A Medical SVS Summary-Non-IEP'!B3</f>
        <v>Summary of Cost by Discipline for 504 / BIP / IHP Medical Services</v>
      </c>
      <c r="E10" s="49" t="s">
        <v>342</v>
      </c>
      <c r="F10" s="311"/>
      <c r="G10" s="591">
        <f>'4A Medical SVS Summary-Non-IEP'!$H$31</f>
        <v>0</v>
      </c>
      <c r="H10" s="121"/>
    </row>
    <row r="11" spans="1:10" x14ac:dyDescent="0.25">
      <c r="A11" s="15"/>
      <c r="B11" s="7">
        <v>3</v>
      </c>
      <c r="C11" s="7" t="s">
        <v>93</v>
      </c>
      <c r="D11" s="122" t="str">
        <f>'4B  MAC Costs'!B3</f>
        <v xml:space="preserve">Summary of Cost by Discipline for Medicaid Administrative Claiming </v>
      </c>
      <c r="E11" s="122"/>
      <c r="F11" s="311">
        <f>SUM(G11:H11)</f>
        <v>0</v>
      </c>
      <c r="G11" s="139"/>
      <c r="H11" s="121">
        <f>'4B  MAC Costs'!$G$37</f>
        <v>0</v>
      </c>
    </row>
    <row r="12" spans="1:10" x14ac:dyDescent="0.25">
      <c r="A12" s="15"/>
      <c r="B12" s="7">
        <v>4</v>
      </c>
      <c r="C12" s="7" t="s">
        <v>94</v>
      </c>
      <c r="D12" s="122" t="str">
        <f>'4C Supplies &amp; Materials'!B3</f>
        <v>Summary of Other Non-Personnel Medical Cost</v>
      </c>
      <c r="E12" s="122"/>
      <c r="F12" s="311">
        <f>SUM(G12:H12)</f>
        <v>0</v>
      </c>
      <c r="G12" s="124">
        <f>'4C Supplies &amp; Materials'!$G$34</f>
        <v>0</v>
      </c>
      <c r="H12" s="124"/>
    </row>
    <row r="13" spans="1:10" x14ac:dyDescent="0.25">
      <c r="A13" s="15"/>
      <c r="B13" s="7"/>
      <c r="C13" s="7"/>
      <c r="D13" s="39"/>
      <c r="E13" s="39"/>
      <c r="F13" s="312"/>
      <c r="G13" s="139"/>
      <c r="H13" s="139"/>
    </row>
    <row r="14" spans="1:10" x14ac:dyDescent="0.25">
      <c r="A14" s="15"/>
      <c r="B14" s="7"/>
      <c r="C14" s="7"/>
      <c r="D14" s="39"/>
      <c r="E14" s="155"/>
      <c r="F14" s="313"/>
      <c r="G14" s="140"/>
      <c r="H14" s="140"/>
    </row>
    <row r="15" spans="1:10" x14ac:dyDescent="0.25">
      <c r="A15" s="15"/>
      <c r="B15" s="7">
        <v>5</v>
      </c>
      <c r="C15" s="7"/>
      <c r="D15" s="39" t="s">
        <v>240</v>
      </c>
      <c r="E15" s="462"/>
      <c r="F15" s="534">
        <f>SUM(F9:F14)</f>
        <v>0</v>
      </c>
      <c r="G15" s="315">
        <f>SUM(G9:G14)</f>
        <v>0</v>
      </c>
      <c r="H15" s="315">
        <f>SUM(H9:H14)</f>
        <v>0</v>
      </c>
    </row>
    <row r="16" spans="1:10" x14ac:dyDescent="0.25">
      <c r="A16" s="15"/>
      <c r="B16" s="7"/>
      <c r="C16" s="7"/>
      <c r="D16" s="310"/>
      <c r="E16" s="155"/>
      <c r="F16" s="314"/>
      <c r="G16" s="141"/>
      <c r="H16" s="141"/>
    </row>
    <row r="17" spans="1:9" x14ac:dyDescent="0.25">
      <c r="A17" s="15"/>
      <c r="B17" s="7">
        <v>6</v>
      </c>
      <c r="C17" s="7"/>
      <c r="D17" s="39" t="s">
        <v>249</v>
      </c>
      <c r="E17" s="39"/>
      <c r="F17" s="311">
        <f>SUM(G17:H17)</f>
        <v>0</v>
      </c>
      <c r="G17" s="315">
        <f>ROUND(G15*H36,4)</f>
        <v>0</v>
      </c>
      <c r="H17" s="315">
        <f>ROUND(H15*H37,4)</f>
        <v>0</v>
      </c>
    </row>
    <row r="18" spans="1:9" x14ac:dyDescent="0.25">
      <c r="A18" s="15"/>
      <c r="B18" s="7"/>
      <c r="C18" s="7"/>
      <c r="D18" s="39"/>
      <c r="E18" s="39"/>
      <c r="F18" s="315"/>
      <c r="G18" s="316"/>
      <c r="H18" s="316"/>
    </row>
    <row r="19" spans="1:9" x14ac:dyDescent="0.25">
      <c r="A19" s="15"/>
      <c r="B19" s="7">
        <v>7</v>
      </c>
      <c r="C19" s="7"/>
      <c r="D19" s="317" t="s">
        <v>236</v>
      </c>
      <c r="E19" s="317"/>
      <c r="F19" s="312"/>
      <c r="G19" s="535">
        <v>0</v>
      </c>
      <c r="H19" s="498"/>
    </row>
    <row r="20" spans="1:9" x14ac:dyDescent="0.25">
      <c r="A20" s="15"/>
      <c r="B20" s="7">
        <v>8</v>
      </c>
      <c r="C20" s="7"/>
      <c r="D20" s="317" t="s">
        <v>237</v>
      </c>
      <c r="E20" s="463"/>
      <c r="F20" s="318"/>
      <c r="G20" s="536"/>
      <c r="H20" s="500" t="s">
        <v>298</v>
      </c>
    </row>
    <row r="21" spans="1:9" x14ac:dyDescent="0.25">
      <c r="A21" s="15"/>
      <c r="B21" s="7">
        <v>9</v>
      </c>
      <c r="C21" s="7"/>
      <c r="D21" s="317" t="s">
        <v>238</v>
      </c>
      <c r="E21" s="464"/>
      <c r="F21" s="314"/>
      <c r="G21" s="315">
        <f>SUM(G19:G20)</f>
        <v>0</v>
      </c>
      <c r="H21" s="499"/>
    </row>
    <row r="22" spans="1:9" x14ac:dyDescent="0.25">
      <c r="A22" s="15"/>
      <c r="B22" s="7"/>
      <c r="C22" s="7"/>
      <c r="D22" s="317"/>
      <c r="E22" s="464"/>
      <c r="F22" s="314"/>
      <c r="G22" s="141"/>
      <c r="H22" s="141"/>
    </row>
    <row r="23" spans="1:9" x14ac:dyDescent="0.25">
      <c r="A23" s="15"/>
      <c r="B23" s="7"/>
      <c r="C23" s="7"/>
      <c r="D23" s="317"/>
      <c r="E23" s="317"/>
      <c r="F23" s="121"/>
      <c r="G23" s="121"/>
      <c r="H23" s="121"/>
    </row>
    <row r="24" spans="1:9" x14ac:dyDescent="0.25">
      <c r="A24" s="15"/>
      <c r="B24" s="7">
        <v>10</v>
      </c>
      <c r="C24" s="7"/>
      <c r="D24" s="104" t="s">
        <v>231</v>
      </c>
      <c r="E24" s="23"/>
      <c r="F24" s="420"/>
      <c r="G24" s="592">
        <f>G17-G21</f>
        <v>0</v>
      </c>
      <c r="H24" s="593"/>
    </row>
    <row r="25" spans="1:9" x14ac:dyDescent="0.25">
      <c r="A25" s="15"/>
      <c r="B25" s="419"/>
      <c r="C25" s="372"/>
      <c r="D25" s="663" t="s">
        <v>350</v>
      </c>
      <c r="E25" s="664"/>
      <c r="F25" s="664"/>
      <c r="G25" s="664"/>
      <c r="H25" s="665"/>
    </row>
    <row r="26" spans="1:9" x14ac:dyDescent="0.25">
      <c r="A26" s="15"/>
      <c r="B26" s="419"/>
      <c r="C26" s="88"/>
      <c r="D26" s="666"/>
      <c r="E26" s="667"/>
      <c r="F26" s="667"/>
      <c r="G26" s="667"/>
      <c r="H26" s="668"/>
    </row>
    <row r="27" spans="1:9" x14ac:dyDescent="0.25">
      <c r="A27" s="15"/>
      <c r="B27" s="419"/>
      <c r="C27" s="88"/>
      <c r="D27" s="14"/>
      <c r="E27" s="14"/>
      <c r="F27" s="157"/>
      <c r="G27" s="14"/>
      <c r="H27" s="23"/>
    </row>
    <row r="28" spans="1:9" x14ac:dyDescent="0.25">
      <c r="A28" s="15"/>
      <c r="B28" s="419"/>
      <c r="C28" s="88"/>
      <c r="D28" s="19"/>
      <c r="E28" s="19"/>
      <c r="F28" s="42"/>
      <c r="G28" s="14"/>
      <c r="H28" s="23"/>
    </row>
    <row r="29" spans="1:9" x14ac:dyDescent="0.25">
      <c r="A29" s="15"/>
      <c r="B29" s="419"/>
      <c r="C29" s="88"/>
      <c r="D29" s="142" t="s">
        <v>223</v>
      </c>
      <c r="E29" s="142"/>
      <c r="F29" s="157"/>
      <c r="G29" s="14"/>
      <c r="H29" s="23"/>
    </row>
    <row r="30" spans="1:9" x14ac:dyDescent="0.25">
      <c r="A30" s="15"/>
      <c r="B30" s="419"/>
      <c r="C30" s="88"/>
      <c r="D30" s="300"/>
      <c r="E30" s="465"/>
      <c r="F30" s="301"/>
      <c r="G30" s="24"/>
      <c r="H30" s="421"/>
      <c r="I30" s="14"/>
    </row>
    <row r="31" spans="1:9" x14ac:dyDescent="0.25">
      <c r="A31" s="15"/>
      <c r="B31" s="419"/>
      <c r="C31" s="88"/>
      <c r="D31" s="59"/>
      <c r="E31" s="59"/>
      <c r="F31" s="14"/>
      <c r="G31" s="14"/>
      <c r="H31" s="23"/>
    </row>
    <row r="32" spans="1:9" ht="26.4" x14ac:dyDescent="0.25">
      <c r="A32" s="15"/>
      <c r="B32" s="419"/>
      <c r="C32" s="88"/>
      <c r="D32" s="302" t="s">
        <v>224</v>
      </c>
      <c r="E32" s="42" t="s">
        <v>225</v>
      </c>
      <c r="F32" s="42" t="s">
        <v>225</v>
      </c>
      <c r="G32" s="42" t="s">
        <v>225</v>
      </c>
      <c r="H32" s="371" t="s">
        <v>32</v>
      </c>
      <c r="I32" s="10"/>
    </row>
    <row r="33" spans="1:11" x14ac:dyDescent="0.25">
      <c r="A33" s="15"/>
      <c r="B33" s="419"/>
      <c r="C33" s="88"/>
      <c r="D33" s="303" t="s">
        <v>226</v>
      </c>
      <c r="E33" s="422">
        <v>43647</v>
      </c>
      <c r="F33" s="422">
        <v>43739</v>
      </c>
      <c r="G33" s="422">
        <v>43831</v>
      </c>
      <c r="H33" s="423">
        <v>43646</v>
      </c>
      <c r="I33" s="304"/>
    </row>
    <row r="34" spans="1:11" x14ac:dyDescent="0.25">
      <c r="A34" s="15"/>
      <c r="B34" s="419"/>
      <c r="C34" s="88"/>
      <c r="D34" s="303" t="s">
        <v>227</v>
      </c>
      <c r="E34" s="424">
        <v>3</v>
      </c>
      <c r="F34" s="424">
        <v>3</v>
      </c>
      <c r="G34" s="424">
        <v>6</v>
      </c>
      <c r="H34" s="425">
        <v>12</v>
      </c>
      <c r="I34" s="305"/>
    </row>
    <row r="35" spans="1:11" x14ac:dyDescent="0.25">
      <c r="A35" s="15"/>
      <c r="B35" s="419"/>
      <c r="C35" s="88"/>
      <c r="D35" s="303" t="s">
        <v>228</v>
      </c>
      <c r="E35" s="426">
        <v>0.25</v>
      </c>
      <c r="F35" s="426">
        <v>0.25</v>
      </c>
      <c r="G35" s="426">
        <v>0.5</v>
      </c>
      <c r="H35" s="427">
        <v>1</v>
      </c>
      <c r="I35" s="306"/>
    </row>
    <row r="36" spans="1:11" x14ac:dyDescent="0.25">
      <c r="A36" s="15"/>
      <c r="B36" s="419"/>
      <c r="C36" s="88"/>
      <c r="D36" s="303" t="s">
        <v>229</v>
      </c>
      <c r="E36" s="497">
        <v>0.67159999999999997</v>
      </c>
      <c r="F36" s="497">
        <v>0.67030000000000001</v>
      </c>
      <c r="G36" s="497">
        <v>0.73229999999999995</v>
      </c>
      <c r="H36" s="497">
        <v>0.7016</v>
      </c>
    </row>
    <row r="37" spans="1:11" x14ac:dyDescent="0.25">
      <c r="A37" s="15"/>
      <c r="B37" s="419"/>
      <c r="C37" s="88"/>
      <c r="D37" s="303" t="s">
        <v>230</v>
      </c>
      <c r="E37" s="497">
        <v>0.5</v>
      </c>
      <c r="F37" s="497">
        <v>0.5</v>
      </c>
      <c r="G37" s="497">
        <v>0.5</v>
      </c>
      <c r="H37" s="497">
        <v>0.5</v>
      </c>
    </row>
    <row r="38" spans="1:11" x14ac:dyDescent="0.25">
      <c r="A38" s="15"/>
      <c r="B38" s="419"/>
      <c r="C38" s="88"/>
      <c r="D38" s="303"/>
      <c r="E38" s="303"/>
      <c r="F38" s="320"/>
      <c r="G38" s="320"/>
      <c r="H38" s="428"/>
      <c r="I38" s="33"/>
    </row>
    <row r="39" spans="1:11" x14ac:dyDescent="0.25">
      <c r="A39" s="15"/>
      <c r="B39" s="419"/>
      <c r="C39" s="88"/>
      <c r="D39" s="142" t="s">
        <v>260</v>
      </c>
      <c r="E39" s="142"/>
      <c r="F39" s="429"/>
      <c r="G39" s="429"/>
      <c r="H39" s="430"/>
    </row>
    <row r="40" spans="1:11" x14ac:dyDescent="0.25">
      <c r="A40" s="15"/>
      <c r="B40" s="419"/>
      <c r="C40" s="88"/>
      <c r="D40" s="303" t="s">
        <v>254</v>
      </c>
      <c r="E40" s="303"/>
      <c r="F40" s="429"/>
      <c r="G40" s="429"/>
      <c r="H40" s="430"/>
    </row>
    <row r="41" spans="1:11" x14ac:dyDescent="0.25">
      <c r="A41" s="15"/>
      <c r="B41" s="419"/>
      <c r="C41" s="88"/>
      <c r="D41" s="303" t="s">
        <v>256</v>
      </c>
      <c r="E41" s="303"/>
      <c r="F41" s="429"/>
      <c r="G41" s="429"/>
      <c r="H41" s="430"/>
    </row>
    <row r="42" spans="1:11" x14ac:dyDescent="0.25">
      <c r="A42" s="15"/>
      <c r="B42" s="419"/>
      <c r="C42" s="88"/>
      <c r="D42" s="303" t="s">
        <v>255</v>
      </c>
      <c r="E42" s="303"/>
      <c r="F42" s="157"/>
      <c r="G42" s="14"/>
      <c r="H42" s="23"/>
    </row>
    <row r="43" spans="1:11" x14ac:dyDescent="0.25">
      <c r="A43" s="15"/>
      <c r="B43" s="419"/>
      <c r="C43" s="88"/>
      <c r="D43" s="14"/>
      <c r="E43" s="14"/>
      <c r="F43" s="157"/>
      <c r="G43" s="14"/>
      <c r="H43" s="23"/>
    </row>
    <row r="44" spans="1:11" x14ac:dyDescent="0.25">
      <c r="A44" s="15"/>
      <c r="B44" s="419"/>
      <c r="C44" s="88"/>
      <c r="D44" s="369" t="s">
        <v>251</v>
      </c>
      <c r="E44" s="369"/>
      <c r="F44" s="157"/>
      <c r="G44" s="14"/>
      <c r="H44" s="23"/>
    </row>
    <row r="45" spans="1:11" x14ac:dyDescent="0.25">
      <c r="A45" s="15"/>
      <c r="B45" s="419"/>
      <c r="C45" s="88"/>
      <c r="D45" s="303"/>
      <c r="E45" s="303"/>
      <c r="F45" s="157"/>
      <c r="G45" s="14"/>
      <c r="H45" s="23"/>
    </row>
    <row r="46" spans="1:11" ht="13.8" x14ac:dyDescent="0.25">
      <c r="A46" s="15"/>
      <c r="B46" s="419"/>
      <c r="C46" s="88"/>
      <c r="D46" s="431" t="s">
        <v>257</v>
      </c>
      <c r="E46" s="431"/>
      <c r="F46" s="321"/>
      <c r="G46" s="321"/>
      <c r="H46" s="432"/>
      <c r="K46" s="25"/>
    </row>
    <row r="47" spans="1:11" ht="13.8" x14ac:dyDescent="0.25">
      <c r="A47" s="15"/>
      <c r="B47" s="419"/>
      <c r="C47" s="88"/>
      <c r="D47" s="433" t="s">
        <v>343</v>
      </c>
      <c r="E47" s="433"/>
      <c r="F47" s="370" t="s">
        <v>258</v>
      </c>
      <c r="G47" s="323"/>
      <c r="H47" s="434"/>
      <c r="K47" s="25"/>
    </row>
    <row r="48" spans="1:11" x14ac:dyDescent="0.25">
      <c r="A48" s="15"/>
      <c r="B48" s="419"/>
      <c r="C48" s="88"/>
      <c r="D48" s="322" t="s">
        <v>252</v>
      </c>
      <c r="E48" s="322"/>
      <c r="F48" s="176" t="s">
        <v>311</v>
      </c>
      <c r="G48" s="176"/>
      <c r="H48" s="130"/>
    </row>
    <row r="49" spans="1:8" x14ac:dyDescent="0.25">
      <c r="A49" s="15"/>
      <c r="B49" s="419"/>
      <c r="C49" s="88"/>
      <c r="D49" s="14" t="s">
        <v>253</v>
      </c>
      <c r="E49" s="14"/>
      <c r="F49" s="324"/>
      <c r="G49" s="14"/>
      <c r="H49" s="23"/>
    </row>
    <row r="50" spans="1:8" x14ac:dyDescent="0.25">
      <c r="A50" s="15"/>
      <c r="B50" s="419"/>
      <c r="C50" s="88"/>
      <c r="D50" s="142"/>
      <c r="E50" s="142"/>
      <c r="F50" s="321"/>
      <c r="G50" s="321"/>
      <c r="H50" s="432"/>
    </row>
    <row r="51" spans="1:8" x14ac:dyDescent="0.25">
      <c r="A51" s="15"/>
      <c r="B51" s="419"/>
      <c r="C51" s="88"/>
      <c r="D51" s="14"/>
      <c r="E51" s="14"/>
      <c r="F51" s="157"/>
      <c r="G51" s="14"/>
      <c r="H51" s="23"/>
    </row>
    <row r="52" spans="1:8" x14ac:dyDescent="0.25">
      <c r="A52" s="15"/>
      <c r="B52" s="419"/>
      <c r="C52" s="88"/>
      <c r="D52" s="14"/>
      <c r="E52" s="14"/>
      <c r="F52" s="435"/>
      <c r="G52" s="14"/>
      <c r="H52" s="23"/>
    </row>
    <row r="53" spans="1:8" x14ac:dyDescent="0.25">
      <c r="A53" s="15"/>
      <c r="B53" s="419"/>
      <c r="C53" s="88"/>
      <c r="D53" s="14"/>
      <c r="E53" s="14"/>
      <c r="F53" s="435"/>
      <c r="G53" s="14"/>
      <c r="H53" s="23"/>
    </row>
    <row r="54" spans="1:8" x14ac:dyDescent="0.25">
      <c r="A54" s="15"/>
      <c r="B54" s="419"/>
      <c r="C54" s="88"/>
      <c r="D54" s="14"/>
      <c r="E54" s="14"/>
      <c r="F54" s="157"/>
      <c r="G54" s="14"/>
      <c r="H54" s="23"/>
    </row>
    <row r="55" spans="1:8" x14ac:dyDescent="0.25">
      <c r="A55" s="15"/>
      <c r="B55" s="419"/>
      <c r="C55" s="87"/>
      <c r="D55" s="24"/>
      <c r="E55" s="24"/>
      <c r="F55" s="301"/>
      <c r="G55" s="24"/>
      <c r="H55" s="421"/>
    </row>
    <row r="56" spans="1:8" x14ac:dyDescent="0.25">
      <c r="A56" s="113"/>
      <c r="B56" s="436"/>
      <c r="C56" s="112"/>
      <c r="D56" s="43"/>
      <c r="E56" s="43"/>
      <c r="F56" s="319"/>
      <c r="G56" s="13"/>
      <c r="H56" s="13"/>
    </row>
    <row r="57" spans="1:8" x14ac:dyDescent="0.25">
      <c r="A57" s="14"/>
    </row>
    <row r="58" spans="1:8" x14ac:dyDescent="0.25">
      <c r="A58" s="14"/>
    </row>
  </sheetData>
  <sheetProtection algorithmName="SHA-512" hashValue="KqP959B2GFg84rMQVcem4aJ6uq5kdQzxvHIuyR983TFCxOdcELj5HP1EN8+8HyRSrjCPxkza5N1A8g8qm9jj8A==" saltValue="dCMNAP7EsAVEHceSZ8fjWA==" spinCount="100000" sheet="1" selectLockedCells="1"/>
  <mergeCells count="2">
    <mergeCell ref="G2:H2"/>
    <mergeCell ref="D25:H26"/>
  </mergeCells>
  <phoneticPr fontId="3" type="noConversion"/>
  <printOptions horizontalCentered="1"/>
  <pageMargins left="0.5" right="0.5" top="1" bottom="1" header="0.5" footer="0.5"/>
  <pageSetup scale="68" orientation="portrait" r:id="rId1"/>
  <headerFooter alignWithMargins="0">
    <oddFooter>&amp;L&amp;9(Rev  1/2014)&amp;C&amp;9Page &amp;P of &amp;N&amp;R&amp;9&amp;A
&amp;F</oddFooter>
  </headerFooter>
  <ignoredErrors>
    <ignoredError sqref="G2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B1:AN435"/>
  <sheetViews>
    <sheetView showGridLines="0" zoomScaleNormal="100" workbookViewId="0">
      <selection activeCell="C43" sqref="C43"/>
    </sheetView>
  </sheetViews>
  <sheetFormatPr defaultRowHeight="13.2" x14ac:dyDescent="0.25"/>
  <cols>
    <col min="1" max="1" width="4.33203125" customWidth="1"/>
    <col min="2" max="2" width="38.88671875" style="8" customWidth="1"/>
    <col min="3" max="3" width="23.109375" style="8" customWidth="1"/>
    <col min="4" max="4" width="17.109375" customWidth="1"/>
    <col min="5" max="5" width="19.5546875" customWidth="1"/>
    <col min="6" max="6" width="16.109375" customWidth="1"/>
    <col min="7" max="7" width="21.44140625" style="38" customWidth="1"/>
    <col min="8" max="8" width="11.44140625" customWidth="1"/>
  </cols>
  <sheetData>
    <row r="1" spans="2:10" ht="15.75" customHeight="1" x14ac:dyDescent="0.3">
      <c r="B1" s="520" t="s">
        <v>300</v>
      </c>
      <c r="C1" s="455"/>
      <c r="D1" s="455"/>
      <c r="E1" s="37"/>
    </row>
    <row r="2" spans="2:10" s="74" customFormat="1" ht="15.75" customHeight="1" x14ac:dyDescent="0.3">
      <c r="B2" s="455" t="s">
        <v>221</v>
      </c>
      <c r="C2" s="455"/>
      <c r="D2" s="455"/>
      <c r="F2" s="599" t="s">
        <v>39</v>
      </c>
      <c r="G2" s="599"/>
    </row>
    <row r="3" spans="2:10" s="75" customFormat="1" ht="15.75" customHeight="1" x14ac:dyDescent="0.3">
      <c r="B3" s="600" t="s">
        <v>164</v>
      </c>
      <c r="C3" s="600"/>
      <c r="D3" s="98" t="s">
        <v>0</v>
      </c>
      <c r="F3" s="38"/>
      <c r="G3" s="414" t="str">
        <f>$C$10</f>
        <v>Any Government Provider</v>
      </c>
    </row>
    <row r="4" spans="2:10" s="75" customFormat="1" ht="15.75" customHeight="1" x14ac:dyDescent="0.3">
      <c r="B4" s="415"/>
      <c r="C4" s="415"/>
      <c r="D4" s="98" t="s">
        <v>292</v>
      </c>
      <c r="E4" s="414"/>
      <c r="F4" s="38"/>
      <c r="G4" s="458">
        <f>C12</f>
        <v>123456789</v>
      </c>
      <c r="H4" s="458"/>
    </row>
    <row r="5" spans="2:10" s="75" customFormat="1" ht="15.75" customHeight="1" x14ac:dyDescent="0.3">
      <c r="B5" s="134"/>
      <c r="C5" s="455"/>
      <c r="D5" s="455" t="s">
        <v>1</v>
      </c>
      <c r="E5" s="98"/>
      <c r="G5" s="413">
        <f>$C$11</f>
        <v>12345678</v>
      </c>
    </row>
    <row r="6" spans="2:10" s="74" customFormat="1" ht="15.75" customHeight="1" x14ac:dyDescent="0.3">
      <c r="B6" s="75"/>
      <c r="C6" s="455"/>
      <c r="D6" s="455" t="s">
        <v>154</v>
      </c>
      <c r="E6" s="98"/>
      <c r="G6" s="459">
        <f>$E$11</f>
        <v>44012</v>
      </c>
    </row>
    <row r="7" spans="2:10" ht="15.75" customHeight="1" x14ac:dyDescent="0.25"/>
    <row r="8" spans="2:10" ht="15.75" customHeight="1" x14ac:dyDescent="0.3">
      <c r="B8" s="81" t="s">
        <v>22</v>
      </c>
      <c r="D8" s="25"/>
    </row>
    <row r="9" spans="2:10" s="63" customFormat="1" ht="15.75" customHeight="1" x14ac:dyDescent="0.3">
      <c r="D9" s="62"/>
      <c r="E9" s="68" t="s">
        <v>297</v>
      </c>
      <c r="F9" s="61"/>
      <c r="G9" s="68" t="s">
        <v>297</v>
      </c>
    </row>
    <row r="10" spans="2:10" s="42" customFormat="1" ht="15.75" customHeight="1" x14ac:dyDescent="0.25">
      <c r="B10" s="224" t="s">
        <v>56</v>
      </c>
      <c r="C10" s="580" t="s">
        <v>324</v>
      </c>
      <c r="D10" s="325" t="s">
        <v>155</v>
      </c>
      <c r="E10" s="326">
        <v>43647</v>
      </c>
      <c r="F10" s="61" t="s">
        <v>163</v>
      </c>
      <c r="G10" s="514">
        <v>44256</v>
      </c>
    </row>
    <row r="11" spans="2:10" s="14" customFormat="1" ht="15.75" customHeight="1" x14ac:dyDescent="0.25">
      <c r="B11" s="224" t="s">
        <v>55</v>
      </c>
      <c r="C11" s="457">
        <v>12345678</v>
      </c>
      <c r="D11" s="12" t="s">
        <v>23</v>
      </c>
      <c r="E11" s="326">
        <v>44012</v>
      </c>
      <c r="F11" s="223"/>
      <c r="G11" s="223" t="s">
        <v>41</v>
      </c>
      <c r="H11" s="15"/>
      <c r="I11" s="15"/>
      <c r="J11" s="15"/>
    </row>
    <row r="12" spans="2:10" s="14" customFormat="1" ht="15.75" customHeight="1" x14ac:dyDescent="0.25">
      <c r="B12" s="224" t="s">
        <v>292</v>
      </c>
      <c r="C12" s="457">
        <v>123456789</v>
      </c>
      <c r="D12" s="59"/>
      <c r="E12" s="456"/>
      <c r="F12" s="223"/>
      <c r="G12" s="223" t="s">
        <v>41</v>
      </c>
      <c r="H12" s="15"/>
      <c r="I12" s="15"/>
      <c r="J12" s="15"/>
    </row>
    <row r="13" spans="2:10" ht="15.75" customHeight="1" x14ac:dyDescent="0.25">
      <c r="B13" s="69"/>
    </row>
    <row r="14" spans="2:10" ht="15.75" customHeight="1" x14ac:dyDescent="0.25">
      <c r="B14" s="226" t="s">
        <v>160</v>
      </c>
      <c r="C14" s="160"/>
      <c r="D14" s="15"/>
      <c r="E14" s="15"/>
      <c r="F14" s="15"/>
      <c r="G14" s="5"/>
      <c r="H14" s="5"/>
      <c r="I14" s="5"/>
      <c r="J14" s="5"/>
    </row>
    <row r="15" spans="2:10" ht="15.75" customHeight="1" x14ac:dyDescent="0.25">
      <c r="B15" s="8" t="s">
        <v>2</v>
      </c>
      <c r="C15" s="602" t="s">
        <v>313</v>
      </c>
      <c r="D15" s="603"/>
      <c r="E15" s="25"/>
      <c r="F15" s="25"/>
    </row>
    <row r="16" spans="2:10" ht="15.75" customHeight="1" x14ac:dyDescent="0.25">
      <c r="E16" s="25"/>
      <c r="F16" s="25"/>
    </row>
    <row r="17" spans="2:7" ht="15.75" customHeight="1" x14ac:dyDescent="0.25">
      <c r="B17" s="8" t="s">
        <v>36</v>
      </c>
      <c r="C17" s="606" t="s">
        <v>314</v>
      </c>
      <c r="D17" s="606"/>
      <c r="E17" s="25"/>
      <c r="F17" s="25"/>
      <c r="G17" s="64"/>
    </row>
    <row r="18" spans="2:7" ht="15.75" customHeight="1" x14ac:dyDescent="0.25">
      <c r="E18" s="25"/>
      <c r="F18" s="25"/>
      <c r="G18" s="64"/>
    </row>
    <row r="19" spans="2:7" ht="15.75" customHeight="1" x14ac:dyDescent="0.25">
      <c r="B19" s="8" t="s">
        <v>37</v>
      </c>
      <c r="C19" s="606" t="s">
        <v>315</v>
      </c>
      <c r="D19" s="606"/>
      <c r="E19" s="25"/>
      <c r="F19" s="25"/>
      <c r="G19" s="64"/>
    </row>
    <row r="20" spans="2:7" ht="15.75" customHeight="1" x14ac:dyDescent="0.25">
      <c r="E20" s="25"/>
      <c r="F20" s="25"/>
      <c r="G20" s="64"/>
    </row>
    <row r="21" spans="2:7" ht="15.75" customHeight="1" x14ac:dyDescent="0.25">
      <c r="B21" s="8" t="s">
        <v>26</v>
      </c>
      <c r="C21" s="606" t="s">
        <v>316</v>
      </c>
      <c r="D21" s="606"/>
      <c r="E21" s="25"/>
      <c r="F21" s="25"/>
      <c r="G21" s="64"/>
    </row>
    <row r="22" spans="2:7" ht="15.75" customHeight="1" x14ac:dyDescent="0.25">
      <c r="E22" s="25"/>
      <c r="F22" s="25"/>
      <c r="G22" s="64"/>
    </row>
    <row r="23" spans="2:7" ht="15.75" customHeight="1" x14ac:dyDescent="0.25">
      <c r="B23" s="8" t="s">
        <v>169</v>
      </c>
      <c r="C23" s="606" t="s">
        <v>317</v>
      </c>
      <c r="D23" s="606"/>
      <c r="E23" s="25"/>
      <c r="F23" s="25"/>
      <c r="G23" s="64"/>
    </row>
    <row r="24" spans="2:7" ht="15.75" customHeight="1" x14ac:dyDescent="0.25">
      <c r="E24" s="25"/>
      <c r="F24" s="25"/>
      <c r="G24" s="64"/>
    </row>
    <row r="25" spans="2:7" ht="15.75" customHeight="1" x14ac:dyDescent="0.25">
      <c r="B25" s="8" t="s">
        <v>318</v>
      </c>
      <c r="C25" s="606" t="s">
        <v>318</v>
      </c>
      <c r="D25" s="606"/>
      <c r="E25" s="25"/>
      <c r="F25" s="25"/>
      <c r="G25" s="64"/>
    </row>
    <row r="26" spans="2:7" ht="15.75" customHeight="1" x14ac:dyDescent="0.25">
      <c r="B26" s="8" t="s">
        <v>326</v>
      </c>
      <c r="C26" s="606" t="s">
        <v>319</v>
      </c>
      <c r="D26" s="606"/>
      <c r="E26" s="25"/>
      <c r="F26" s="25"/>
    </row>
    <row r="27" spans="2:7" ht="15.75" customHeight="1" x14ac:dyDescent="0.25">
      <c r="B27" s="8" t="s">
        <v>33</v>
      </c>
      <c r="C27" s="609" t="s">
        <v>320</v>
      </c>
      <c r="D27" s="609"/>
      <c r="E27" s="25"/>
      <c r="F27" s="25"/>
      <c r="G27" s="64"/>
    </row>
    <row r="28" spans="2:7" ht="15.75" customHeight="1" x14ac:dyDescent="0.25">
      <c r="E28" s="25"/>
      <c r="F28" s="25"/>
      <c r="G28" s="64"/>
    </row>
    <row r="29" spans="2:7" ht="15.75" customHeight="1" x14ac:dyDescent="0.25">
      <c r="B29" s="8" t="s">
        <v>321</v>
      </c>
      <c r="C29" s="606" t="s">
        <v>321</v>
      </c>
      <c r="D29" s="606"/>
      <c r="E29" s="25"/>
      <c r="F29" s="25"/>
      <c r="G29" s="64"/>
    </row>
    <row r="30" spans="2:7" ht="15.75" customHeight="1" x14ac:dyDescent="0.25">
      <c r="B30" s="8" t="s">
        <v>325</v>
      </c>
      <c r="C30" s="606" t="s">
        <v>319</v>
      </c>
      <c r="D30" s="606"/>
      <c r="E30" s="25"/>
      <c r="F30" s="25"/>
      <c r="G30" s="521"/>
    </row>
    <row r="31" spans="2:7" ht="15.75" customHeight="1" x14ac:dyDescent="0.25">
      <c r="B31" s="8" t="s">
        <v>33</v>
      </c>
      <c r="C31" s="609" t="s">
        <v>320</v>
      </c>
      <c r="D31" s="609"/>
      <c r="E31" s="25"/>
      <c r="F31" s="25"/>
      <c r="G31" s="64"/>
    </row>
    <row r="32" spans="2:7" ht="15.75" customHeight="1" x14ac:dyDescent="0.25">
      <c r="E32" s="25"/>
      <c r="F32" s="25"/>
      <c r="G32" s="64"/>
    </row>
    <row r="33" spans="2:7" ht="15.75" customHeight="1" x14ac:dyDescent="0.25">
      <c r="B33" s="225" t="s">
        <v>159</v>
      </c>
      <c r="E33" s="25"/>
      <c r="F33" s="25"/>
      <c r="G33" s="64"/>
    </row>
    <row r="34" spans="2:7" ht="15.75" customHeight="1" x14ac:dyDescent="0.25">
      <c r="B34" s="8" t="s">
        <v>157</v>
      </c>
      <c r="C34" s="573" t="s">
        <v>158</v>
      </c>
      <c r="E34" s="25"/>
      <c r="F34" s="25"/>
      <c r="G34" s="64"/>
    </row>
    <row r="35" spans="2:7" ht="15.75" customHeight="1" x14ac:dyDescent="0.25">
      <c r="E35" s="25"/>
      <c r="F35" s="25"/>
      <c r="G35" s="64"/>
    </row>
    <row r="36" spans="2:7" ht="15.75" customHeight="1" x14ac:dyDescent="0.25">
      <c r="B36" s="8" t="s">
        <v>156</v>
      </c>
      <c r="C36" s="327" t="s">
        <v>348</v>
      </c>
      <c r="E36" s="25"/>
      <c r="F36" s="25"/>
      <c r="G36" s="64"/>
    </row>
    <row r="37" spans="2:7" ht="15.75" customHeight="1" x14ac:dyDescent="0.25">
      <c r="E37" s="25"/>
      <c r="F37" s="25"/>
      <c r="G37" s="64"/>
    </row>
    <row r="38" spans="2:7" ht="15.75" customHeight="1" x14ac:dyDescent="0.25">
      <c r="B38" s="227" t="s">
        <v>161</v>
      </c>
    </row>
    <row r="39" spans="2:7" ht="15.75" customHeight="1" x14ac:dyDescent="0.25">
      <c r="B39" s="64" t="s">
        <v>162</v>
      </c>
      <c r="C39" s="328">
        <v>0.01</v>
      </c>
      <c r="D39" t="s">
        <v>239</v>
      </c>
    </row>
    <row r="40" spans="2:7" ht="15.75" customHeight="1" x14ac:dyDescent="0.25">
      <c r="B40" s="64"/>
    </row>
    <row r="41" spans="2:7" ht="15.75" customHeight="1" x14ac:dyDescent="0.25">
      <c r="B41" s="99" t="s">
        <v>54</v>
      </c>
      <c r="C41" s="607" t="s">
        <v>296</v>
      </c>
      <c r="D41" s="608"/>
    </row>
    <row r="42" spans="2:7" ht="15.75" customHeight="1" x14ac:dyDescent="0.25">
      <c r="B42" s="99"/>
    </row>
    <row r="43" spans="2:7" ht="15.75" customHeight="1" x14ac:dyDescent="0.25">
      <c r="B43" s="99" t="s">
        <v>119</v>
      </c>
      <c r="C43" s="327" t="s">
        <v>349</v>
      </c>
      <c r="D43" s="208"/>
    </row>
    <row r="44" spans="2:7" ht="15.75" customHeight="1" x14ac:dyDescent="0.25">
      <c r="B44" s="99"/>
      <c r="D44" s="208"/>
    </row>
    <row r="45" spans="2:7" ht="15.75" customHeight="1" x14ac:dyDescent="0.25">
      <c r="B45" s="99" t="s">
        <v>147</v>
      </c>
      <c r="C45" s="326">
        <v>43647</v>
      </c>
      <c r="D45" s="208"/>
    </row>
    <row r="46" spans="2:7" ht="15.75" customHeight="1" x14ac:dyDescent="0.25">
      <c r="D46" s="208"/>
    </row>
    <row r="47" spans="2:7" ht="15.75" customHeight="1" x14ac:dyDescent="0.25">
      <c r="B47" s="99"/>
      <c r="C47" s="209"/>
      <c r="D47" s="8"/>
    </row>
    <row r="48" spans="2:7" ht="15.75" customHeight="1" x14ac:dyDescent="0.25">
      <c r="B48" s="604" t="s">
        <v>115</v>
      </c>
      <c r="C48" s="605"/>
      <c r="D48" s="605"/>
    </row>
    <row r="49" spans="2:6" ht="15.75" customHeight="1" x14ac:dyDescent="0.25">
      <c r="B49" s="601" t="s">
        <v>203</v>
      </c>
      <c r="C49" s="601"/>
      <c r="D49" s="601"/>
      <c r="E49" s="601"/>
      <c r="F49" s="601"/>
    </row>
    <row r="50" spans="2:6" ht="15.75" customHeight="1" x14ac:dyDescent="0.25">
      <c r="B50" s="601"/>
      <c r="C50" s="601"/>
      <c r="D50" s="601"/>
      <c r="E50" s="601"/>
      <c r="F50" s="601"/>
    </row>
    <row r="51" spans="2:6" x14ac:dyDescent="0.25">
      <c r="B51" s="601"/>
      <c r="C51" s="601"/>
      <c r="D51" s="601"/>
      <c r="E51" s="601"/>
      <c r="F51" s="601"/>
    </row>
    <row r="52" spans="2:6" ht="17.399999999999999" x14ac:dyDescent="0.3">
      <c r="C52" s="125"/>
      <c r="D52" s="125"/>
    </row>
    <row r="55" spans="2:6" x14ac:dyDescent="0.25">
      <c r="C55" s="99"/>
    </row>
    <row r="56" spans="2:6" x14ac:dyDescent="0.25">
      <c r="C56" s="99"/>
    </row>
    <row r="86" spans="4:13" x14ac:dyDescent="0.25">
      <c r="D86" s="1"/>
      <c r="E86" s="1"/>
    </row>
    <row r="87" spans="4:13" x14ac:dyDescent="0.25">
      <c r="D87" s="1"/>
      <c r="E87" s="1"/>
    </row>
    <row r="88" spans="4:13" x14ac:dyDescent="0.25">
      <c r="F88" s="1"/>
      <c r="G88" s="66"/>
    </row>
    <row r="89" spans="4:13" x14ac:dyDescent="0.25">
      <c r="F89" s="1"/>
      <c r="G89" s="66"/>
    </row>
    <row r="90" spans="4:13" x14ac:dyDescent="0.25">
      <c r="H90" s="1"/>
      <c r="I90" s="1"/>
    </row>
    <row r="91" spans="4:13" x14ac:dyDescent="0.25">
      <c r="H91" s="1"/>
      <c r="I91" s="1"/>
    </row>
    <row r="92" spans="4:13" x14ac:dyDescent="0.25">
      <c r="D92" s="1"/>
      <c r="E92" s="1"/>
    </row>
    <row r="93" spans="4:13" x14ac:dyDescent="0.25">
      <c r="D93" s="1"/>
      <c r="E93" s="1"/>
    </row>
    <row r="94" spans="4:13" x14ac:dyDescent="0.25">
      <c r="J94" s="1"/>
      <c r="K94" s="1"/>
      <c r="L94" s="1"/>
      <c r="M94" s="1"/>
    </row>
    <row r="95" spans="4:13" x14ac:dyDescent="0.25">
      <c r="K95" s="1"/>
      <c r="L95" s="1"/>
    </row>
    <row r="96" spans="4:13" x14ac:dyDescent="0.25">
      <c r="H96" s="1"/>
      <c r="I96" s="1"/>
    </row>
    <row r="97" spans="2:7" x14ac:dyDescent="0.25">
      <c r="D97" s="1"/>
    </row>
    <row r="98" spans="2:7" x14ac:dyDescent="0.25">
      <c r="B98" s="70"/>
      <c r="C98" s="70"/>
    </row>
    <row r="105" spans="2:7" x14ac:dyDescent="0.25">
      <c r="F105" s="2"/>
      <c r="G105" s="65"/>
    </row>
    <row r="192" spans="34:40" x14ac:dyDescent="0.25">
      <c r="AH192" t="s">
        <v>25</v>
      </c>
      <c r="AI192" t="s">
        <v>29</v>
      </c>
      <c r="AJ192" t="s">
        <v>31</v>
      </c>
      <c r="AK192" t="s">
        <v>24</v>
      </c>
      <c r="AL192" t="s">
        <v>28</v>
      </c>
      <c r="AM192" t="s">
        <v>25</v>
      </c>
      <c r="AN192" t="s">
        <v>30</v>
      </c>
    </row>
    <row r="206" spans="4:4" x14ac:dyDescent="0.25">
      <c r="D206" s="3"/>
    </row>
    <row r="232" spans="2:4" x14ac:dyDescent="0.25">
      <c r="C232" s="71"/>
      <c r="D232" s="1"/>
    </row>
    <row r="233" spans="2:4" x14ac:dyDescent="0.25">
      <c r="B233" s="70"/>
    </row>
    <row r="235" spans="2:4" x14ac:dyDescent="0.25">
      <c r="B235" s="70"/>
    </row>
    <row r="236" spans="2:4" x14ac:dyDescent="0.25">
      <c r="B236" s="70"/>
    </row>
    <row r="239" spans="2:4" x14ac:dyDescent="0.25">
      <c r="B239" s="71"/>
      <c r="C239" s="70"/>
    </row>
    <row r="240" spans="2:4" x14ac:dyDescent="0.25">
      <c r="B240" s="70"/>
    </row>
    <row r="241" spans="2:4" x14ac:dyDescent="0.25">
      <c r="B241" s="70"/>
    </row>
    <row r="242" spans="2:4" x14ac:dyDescent="0.25">
      <c r="B242" s="70"/>
    </row>
    <row r="243" spans="2:4" x14ac:dyDescent="0.25">
      <c r="B243" s="70"/>
    </row>
    <row r="246" spans="2:4" x14ac:dyDescent="0.25">
      <c r="C246" s="71"/>
      <c r="D246" s="1"/>
    </row>
    <row r="247" spans="2:4" x14ac:dyDescent="0.25">
      <c r="B247" s="70"/>
    </row>
    <row r="248" spans="2:4" x14ac:dyDescent="0.25">
      <c r="B248" s="70"/>
    </row>
    <row r="249" spans="2:4" x14ac:dyDescent="0.25">
      <c r="B249" s="70"/>
    </row>
    <row r="250" spans="2:4" x14ac:dyDescent="0.25">
      <c r="B250" s="70"/>
    </row>
    <row r="253" spans="2:4" x14ac:dyDescent="0.25">
      <c r="B253" s="71"/>
      <c r="C253" s="70"/>
    </row>
    <row r="254" spans="2:4" x14ac:dyDescent="0.25">
      <c r="B254" s="70"/>
    </row>
    <row r="255" spans="2:4" x14ac:dyDescent="0.25">
      <c r="B255" s="70"/>
    </row>
    <row r="256" spans="2:4" x14ac:dyDescent="0.25">
      <c r="B256" s="70"/>
    </row>
    <row r="257" spans="2:17" x14ac:dyDescent="0.25">
      <c r="B257" s="70"/>
    </row>
    <row r="260" spans="2:17" x14ac:dyDescent="0.25">
      <c r="B260" s="71"/>
      <c r="C260" s="70"/>
    </row>
    <row r="261" spans="2:17" x14ac:dyDescent="0.25">
      <c r="B261" s="70"/>
    </row>
    <row r="262" spans="2:17" x14ac:dyDescent="0.25">
      <c r="B262" s="70"/>
    </row>
    <row r="263" spans="2:17" x14ac:dyDescent="0.25">
      <c r="B263" s="70"/>
    </row>
    <row r="264" spans="2:17" x14ac:dyDescent="0.25">
      <c r="B264" s="70"/>
    </row>
    <row r="266" spans="2:17" x14ac:dyDescent="0.25">
      <c r="B266" s="72"/>
      <c r="D266" s="4"/>
      <c r="F266" s="4"/>
      <c r="G266" s="67"/>
      <c r="I266" s="4"/>
      <c r="J266" s="4"/>
      <c r="M266" s="4"/>
      <c r="N266" s="4"/>
      <c r="Q266" s="4"/>
    </row>
    <row r="276" spans="6:7" x14ac:dyDescent="0.25">
      <c r="F276" s="2"/>
      <c r="G276" s="65"/>
    </row>
    <row r="325" spans="2:9" x14ac:dyDescent="0.25">
      <c r="B325" s="70"/>
      <c r="C325" s="70"/>
    </row>
    <row r="326" spans="2:9" x14ac:dyDescent="0.25">
      <c r="B326" s="72"/>
      <c r="I326" s="4"/>
    </row>
    <row r="327" spans="2:9" x14ac:dyDescent="0.25">
      <c r="B327" s="72"/>
      <c r="G327" s="67"/>
    </row>
    <row r="328" spans="2:9" x14ac:dyDescent="0.25">
      <c r="B328" s="72"/>
      <c r="H328" s="4"/>
    </row>
    <row r="329" spans="2:9" x14ac:dyDescent="0.25">
      <c r="B329" s="72"/>
      <c r="G329" s="67"/>
    </row>
    <row r="330" spans="2:9" x14ac:dyDescent="0.25">
      <c r="B330" s="72"/>
      <c r="G330" s="67"/>
    </row>
    <row r="331" spans="2:9" x14ac:dyDescent="0.25">
      <c r="B331" s="72"/>
    </row>
    <row r="332" spans="2:9" x14ac:dyDescent="0.25">
      <c r="B332" s="72"/>
    </row>
    <row r="348" spans="6:7" x14ac:dyDescent="0.25">
      <c r="F348" s="2"/>
      <c r="G348" s="65"/>
    </row>
    <row r="361" spans="9:19" x14ac:dyDescent="0.25">
      <c r="I361" s="4"/>
    </row>
    <row r="362" spans="9:19" x14ac:dyDescent="0.25">
      <c r="O362" s="4"/>
    </row>
    <row r="365" spans="9:19" x14ac:dyDescent="0.25">
      <c r="I365" s="3"/>
    </row>
    <row r="368" spans="9:19" x14ac:dyDescent="0.25">
      <c r="R368" t="s">
        <v>27</v>
      </c>
      <c r="S368" t="s">
        <v>32</v>
      </c>
    </row>
    <row r="380" spans="6:7" x14ac:dyDescent="0.25">
      <c r="F380" s="2"/>
      <c r="G380" s="65"/>
    </row>
    <row r="435" spans="4:4" x14ac:dyDescent="0.25">
      <c r="D435" s="73"/>
    </row>
  </sheetData>
  <sheetProtection algorithmName="SHA-512" hashValue="/o7ASq6JDnTZzbmaMVFduNfUu1oXdEe95F52CPIrDukPgMtc74J+F/lrxsrjffn7X/RZUukTi4lufz9TExrwJQ==" saltValue="f2yR130iReq03vL0q4TTdA==" spinCount="100000" sheet="1" selectLockedCells="1"/>
  <customSheetViews>
    <customSheetView guid="{9D87EA3D-9227-4A32-8926-FF7BE3A36AF7}" showPageBreaks="1" showGridLines="0" fitToPage="1" printArea="1" hiddenRows="1" showRuler="0">
      <pageMargins left="0.75" right="0.75" top="1" bottom="1" header="0.5" footer="0.5"/>
      <printOptions headings="1" gridLines="1"/>
      <pageSetup scale="62" orientation="portrait" r:id="rId1"/>
      <headerFooter alignWithMargins="0">
        <oddHeader xml:space="preserve">&amp;C
</oddHeader>
        <oddFooter>&amp;LFORM CMS-10231&amp;CPage 2&amp;RExhibit 2</oddFooter>
      </headerFooter>
    </customSheetView>
  </customSheetViews>
  <mergeCells count="16">
    <mergeCell ref="F2:G2"/>
    <mergeCell ref="B3:C3"/>
    <mergeCell ref="B49:F51"/>
    <mergeCell ref="C15:D15"/>
    <mergeCell ref="B48:D48"/>
    <mergeCell ref="C17:D17"/>
    <mergeCell ref="C19:D19"/>
    <mergeCell ref="C21:D21"/>
    <mergeCell ref="C23:D23"/>
    <mergeCell ref="C41:D41"/>
    <mergeCell ref="C25:D25"/>
    <mergeCell ref="C26:D26"/>
    <mergeCell ref="C27:D27"/>
    <mergeCell ref="C29:D29"/>
    <mergeCell ref="C30:D30"/>
    <mergeCell ref="C31:D31"/>
  </mergeCells>
  <phoneticPr fontId="3" type="noConversion"/>
  <printOptions horizontalCentered="1"/>
  <pageMargins left="0.5" right="0.25" top="0.75" bottom="1" header="0.5" footer="0.5"/>
  <pageSetup scale="74" orientation="portrait" r:id="rId2"/>
  <headerFooter alignWithMargins="0">
    <oddHeader xml:space="preserve">&amp;C
</oddHeader>
    <oddFooter>&amp;L&amp;9(Rev  1/2014)&amp;C&amp;9Page &amp;P of &amp;N&amp;R&amp;9&amp;A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58"/>
  <sheetViews>
    <sheetView showGridLines="0" zoomScale="110" zoomScaleNormal="110" workbookViewId="0">
      <selection activeCell="I16" sqref="I16"/>
    </sheetView>
  </sheetViews>
  <sheetFormatPr defaultRowHeight="13.2" x14ac:dyDescent="0.25"/>
  <cols>
    <col min="1" max="1" width="4.109375" customWidth="1"/>
    <col min="5" max="5" width="12.6640625" customWidth="1"/>
    <col min="6" max="6" width="19.6640625" customWidth="1"/>
    <col min="7" max="7" width="27.109375" customWidth="1"/>
    <col min="8" max="8" width="25" customWidth="1"/>
    <col min="9" max="9" width="13.88671875" customWidth="1"/>
  </cols>
  <sheetData>
    <row r="1" spans="2:11" ht="15.75" customHeight="1" x14ac:dyDescent="0.3">
      <c r="B1" s="114" t="str">
        <f>'2 Provider Data'!B1</f>
        <v>North Carolina Division of Health Benefits</v>
      </c>
      <c r="C1" s="82"/>
      <c r="D1" s="82"/>
      <c r="E1" s="82"/>
      <c r="F1" s="82"/>
      <c r="G1" s="82"/>
      <c r="H1" s="82"/>
      <c r="I1" s="100" t="s">
        <v>91</v>
      </c>
    </row>
    <row r="2" spans="2:11" ht="15.6" x14ac:dyDescent="0.3">
      <c r="B2" s="114" t="str">
        <f>'2 Provider Data'!$B$2</f>
        <v>CMS School Based Services Cost Report</v>
      </c>
      <c r="C2" s="110"/>
      <c r="D2" s="110"/>
      <c r="E2" s="110"/>
      <c r="G2" s="102" t="str">
        <f>'2 Provider Data'!D3</f>
        <v>Provider Name:</v>
      </c>
      <c r="H2" s="614" t="str">
        <f>'2 Provider Data'!G3</f>
        <v>Any Government Provider</v>
      </c>
      <c r="I2" s="614"/>
    </row>
    <row r="3" spans="2:11" ht="15.6" x14ac:dyDescent="0.3">
      <c r="B3" s="114" t="s">
        <v>116</v>
      </c>
      <c r="C3" s="100"/>
      <c r="D3" s="505"/>
      <c r="E3" s="100"/>
      <c r="F3" s="100"/>
      <c r="G3" s="114" t="str">
        <f>'2 Provider Data'!D4</f>
        <v>NPI</v>
      </c>
      <c r="I3" s="102">
        <f>'2 Provider Data'!G4</f>
        <v>123456789</v>
      </c>
    </row>
    <row r="4" spans="2:11" ht="15.6" x14ac:dyDescent="0.3">
      <c r="G4" s="114" t="str">
        <f>'2 Provider Data'!D5</f>
        <v>Provider Number:</v>
      </c>
      <c r="I4" s="505">
        <f>'2 Provider Data'!G5</f>
        <v>12345678</v>
      </c>
    </row>
    <row r="5" spans="2:11" ht="15.6" x14ac:dyDescent="0.3">
      <c r="G5" s="114" t="str">
        <f>'2 Provider Data'!D6</f>
        <v>Reporting Period End:</v>
      </c>
      <c r="H5" s="159"/>
      <c r="I5" s="101">
        <f>'2 Provider Data'!G6</f>
        <v>44012</v>
      </c>
    </row>
    <row r="6" spans="2:11" ht="15.6" x14ac:dyDescent="0.3">
      <c r="H6" s="159"/>
      <c r="I6" s="38"/>
    </row>
    <row r="7" spans="2:11" ht="15.6" x14ac:dyDescent="0.3">
      <c r="B7" s="611"/>
      <c r="C7" s="611"/>
      <c r="D7" s="611"/>
      <c r="E7" s="611"/>
      <c r="F7" s="611"/>
      <c r="G7" s="611"/>
      <c r="H7" s="611"/>
      <c r="I7" s="611"/>
    </row>
    <row r="8" spans="2:11" x14ac:dyDescent="0.25">
      <c r="B8" t="s">
        <v>112</v>
      </c>
    </row>
    <row r="9" spans="2:11" x14ac:dyDescent="0.25">
      <c r="B9" s="34" t="s">
        <v>166</v>
      </c>
    </row>
    <row r="10" spans="2:11" x14ac:dyDescent="0.25">
      <c r="B10" s="34"/>
    </row>
    <row r="12" spans="2:11" ht="15.6" x14ac:dyDescent="0.3">
      <c r="B12" s="610" t="s">
        <v>167</v>
      </c>
      <c r="C12" s="610"/>
      <c r="D12" s="610"/>
      <c r="E12" s="610"/>
      <c r="H12" s="612" t="s">
        <v>22</v>
      </c>
      <c r="I12" s="613"/>
    </row>
    <row r="13" spans="2:11" x14ac:dyDescent="0.25">
      <c r="D13" s="25"/>
      <c r="E13" s="25"/>
    </row>
    <row r="14" spans="2:11" x14ac:dyDescent="0.25">
      <c r="I14" s="41"/>
    </row>
    <row r="15" spans="2:11" x14ac:dyDescent="0.25">
      <c r="B15" s="6" t="s">
        <v>85</v>
      </c>
      <c r="H15" s="228"/>
      <c r="I15" s="41"/>
    </row>
    <row r="16" spans="2:11" x14ac:dyDescent="0.25">
      <c r="B16" s="25" t="s">
        <v>218</v>
      </c>
      <c r="C16" s="25"/>
      <c r="D16" s="25"/>
      <c r="E16" s="25"/>
      <c r="H16" s="25"/>
      <c r="I16" s="329">
        <v>1</v>
      </c>
      <c r="K16" s="25"/>
    </row>
    <row r="17" spans="2:11" x14ac:dyDescent="0.25">
      <c r="B17" t="s">
        <v>219</v>
      </c>
      <c r="C17" s="25"/>
      <c r="D17" s="25"/>
      <c r="E17" s="25"/>
      <c r="H17" s="25"/>
      <c r="I17" s="329">
        <v>100</v>
      </c>
      <c r="K17" s="25"/>
    </row>
    <row r="18" spans="2:11" ht="13.5" customHeight="1" x14ac:dyDescent="0.25">
      <c r="B18" s="25" t="s">
        <v>220</v>
      </c>
      <c r="C18" s="25"/>
      <c r="D18" s="25"/>
      <c r="E18" s="25"/>
      <c r="H18" t="s">
        <v>118</v>
      </c>
      <c r="I18" s="264">
        <f>+I16/I17</f>
        <v>0.01</v>
      </c>
      <c r="K18" s="25"/>
    </row>
    <row r="19" spans="2:11" x14ac:dyDescent="0.25">
      <c r="B19" s="25"/>
      <c r="I19" s="30"/>
    </row>
    <row r="20" spans="2:11" x14ac:dyDescent="0.25">
      <c r="B20" s="25"/>
      <c r="I20" s="30"/>
    </row>
    <row r="21" spans="2:11" x14ac:dyDescent="0.25">
      <c r="I21" s="30"/>
    </row>
    <row r="22" spans="2:11" x14ac:dyDescent="0.25">
      <c r="B22" s="6" t="s">
        <v>222</v>
      </c>
      <c r="H22" s="228"/>
      <c r="I22" s="30"/>
    </row>
    <row r="23" spans="2:11" x14ac:dyDescent="0.25">
      <c r="B23" s="25" t="s">
        <v>261</v>
      </c>
      <c r="C23" s="25"/>
      <c r="D23" s="25"/>
      <c r="E23" s="25"/>
      <c r="F23" s="25"/>
      <c r="G23" s="25"/>
      <c r="H23" s="33"/>
      <c r="I23" s="330">
        <v>1</v>
      </c>
    </row>
    <row r="24" spans="2:11" x14ac:dyDescent="0.25">
      <c r="B24" s="25" t="s">
        <v>262</v>
      </c>
      <c r="C24" s="25"/>
      <c r="D24" s="25"/>
      <c r="E24" s="25"/>
      <c r="F24" s="25"/>
      <c r="G24" s="25"/>
      <c r="H24" s="33"/>
      <c r="I24" s="330">
        <v>100</v>
      </c>
    </row>
    <row r="25" spans="2:11" x14ac:dyDescent="0.25">
      <c r="B25" s="25" t="s">
        <v>245</v>
      </c>
      <c r="C25" s="25"/>
      <c r="D25" s="25"/>
      <c r="E25" s="25"/>
      <c r="F25" s="25"/>
      <c r="G25" s="25"/>
      <c r="H25" s="33" t="s">
        <v>165</v>
      </c>
      <c r="I25" s="298">
        <f>I23/I24</f>
        <v>0.01</v>
      </c>
    </row>
    <row r="27" spans="2:11" x14ac:dyDescent="0.25">
      <c r="B27" s="25"/>
      <c r="C27" s="25"/>
      <c r="D27" s="25"/>
      <c r="E27" s="25"/>
      <c r="F27" s="25"/>
      <c r="G27" s="25"/>
      <c r="H27" s="33"/>
      <c r="I27" s="296"/>
    </row>
    <row r="28" spans="2:11" x14ac:dyDescent="0.25">
      <c r="B28" s="25"/>
      <c r="C28" s="25"/>
      <c r="D28" s="25"/>
      <c r="E28" s="25"/>
      <c r="F28" s="25"/>
      <c r="G28" s="25"/>
      <c r="H28" s="33"/>
      <c r="I28" s="297"/>
    </row>
    <row r="29" spans="2:11" x14ac:dyDescent="0.25">
      <c r="B29" s="25"/>
      <c r="C29" s="25"/>
      <c r="D29" s="25"/>
      <c r="E29" s="25"/>
      <c r="F29" s="25"/>
      <c r="G29" s="25"/>
      <c r="H29" s="33"/>
      <c r="I29" s="33"/>
    </row>
    <row r="30" spans="2:11" x14ac:dyDescent="0.25">
      <c r="B30" s="25"/>
      <c r="C30" s="25"/>
      <c r="D30" s="25"/>
      <c r="E30" s="25"/>
      <c r="F30" s="25"/>
      <c r="G30" s="25"/>
      <c r="H30" s="33"/>
      <c r="I30" s="296"/>
    </row>
    <row r="31" spans="2:11" x14ac:dyDescent="0.25">
      <c r="B31" s="25"/>
      <c r="C31" s="25"/>
      <c r="D31" s="25"/>
      <c r="E31" s="25"/>
      <c r="F31" s="25"/>
      <c r="G31" s="25"/>
      <c r="H31" s="33"/>
      <c r="I31" s="296"/>
      <c r="J31" s="25"/>
    </row>
    <row r="32" spans="2:11" x14ac:dyDescent="0.25">
      <c r="B32" s="25"/>
      <c r="C32" s="25"/>
      <c r="D32" s="25"/>
      <c r="E32" s="25"/>
      <c r="F32" s="25"/>
      <c r="G32" s="25"/>
      <c r="H32" s="14"/>
      <c r="I32" s="296"/>
      <c r="J32" s="25"/>
    </row>
    <row r="33" spans="2:10" x14ac:dyDescent="0.25">
      <c r="B33" s="25"/>
      <c r="C33" s="25"/>
      <c r="D33" s="25"/>
      <c r="E33" s="25"/>
      <c r="F33" s="25"/>
      <c r="G33" s="25"/>
      <c r="H33" s="14"/>
      <c r="I33" s="296"/>
      <c r="J33" s="25"/>
    </row>
    <row r="34" spans="2:10" x14ac:dyDescent="0.25">
      <c r="B34" s="25"/>
      <c r="C34" s="25"/>
      <c r="D34" s="25"/>
      <c r="E34" s="25"/>
      <c r="F34" s="25"/>
      <c r="G34" s="25"/>
      <c r="H34" s="14"/>
      <c r="I34" s="295"/>
      <c r="J34" s="25"/>
    </row>
    <row r="35" spans="2:10" x14ac:dyDescent="0.25">
      <c r="B35" s="25"/>
      <c r="C35" s="25"/>
      <c r="D35" s="25"/>
      <c r="E35" s="25"/>
      <c r="F35" s="25"/>
      <c r="G35" s="25"/>
      <c r="H35" s="14"/>
      <c r="I35" s="295"/>
      <c r="J35" s="25"/>
    </row>
    <row r="36" spans="2:10" x14ac:dyDescent="0.25">
      <c r="B36" s="25"/>
      <c r="C36" s="25"/>
      <c r="D36" s="25"/>
      <c r="E36" s="25"/>
      <c r="F36" s="25"/>
      <c r="G36" s="25"/>
      <c r="H36" s="14"/>
      <c r="I36" s="295"/>
      <c r="J36" s="25"/>
    </row>
    <row r="37" spans="2:10" x14ac:dyDescent="0.25">
      <c r="B37" s="25"/>
      <c r="C37" s="25"/>
      <c r="D37" s="25"/>
      <c r="E37" s="25"/>
      <c r="F37" s="25"/>
      <c r="G37" s="25"/>
      <c r="H37" s="25"/>
      <c r="I37" s="150"/>
      <c r="J37" s="25"/>
    </row>
    <row r="38" spans="2:10" x14ac:dyDescent="0.25">
      <c r="B38" s="25"/>
      <c r="C38" s="25"/>
      <c r="D38" s="25"/>
      <c r="E38" s="25"/>
      <c r="F38" s="25"/>
      <c r="G38" s="25"/>
      <c r="H38" s="25"/>
      <c r="I38" s="150"/>
      <c r="J38" s="25"/>
    </row>
    <row r="39" spans="2:10" x14ac:dyDescent="0.25">
      <c r="B39" s="25"/>
      <c r="C39" s="25"/>
      <c r="D39" s="25"/>
      <c r="E39" s="25"/>
      <c r="F39" s="25"/>
      <c r="G39" s="25"/>
      <c r="H39" s="25"/>
      <c r="I39" s="115"/>
      <c r="J39" s="25"/>
    </row>
    <row r="40" spans="2:10" x14ac:dyDescent="0.25">
      <c r="B40" s="34"/>
      <c r="C40" s="25"/>
      <c r="D40" s="25"/>
      <c r="E40" s="25"/>
      <c r="F40" s="25"/>
      <c r="G40" s="25"/>
      <c r="H40" s="244"/>
      <c r="I40" s="245"/>
      <c r="J40" s="25"/>
    </row>
    <row r="41" spans="2:10" x14ac:dyDescent="0.25">
      <c r="B41" s="6"/>
      <c r="H41" s="28"/>
      <c r="I41" s="37"/>
    </row>
    <row r="42" spans="2:10" x14ac:dyDescent="0.25">
      <c r="B42" s="207"/>
      <c r="C42" s="207"/>
      <c r="D42" s="207"/>
      <c r="E42" s="207"/>
      <c r="F42" s="25"/>
      <c r="G42" s="25"/>
      <c r="H42" s="151"/>
      <c r="I42" s="37"/>
    </row>
    <row r="43" spans="2:10" x14ac:dyDescent="0.25">
      <c r="B43" s="207"/>
      <c r="C43" s="207"/>
      <c r="D43" s="207"/>
      <c r="E43" s="207"/>
      <c r="F43" s="25"/>
      <c r="G43" s="25"/>
      <c r="H43" s="150"/>
      <c r="I43" s="37"/>
    </row>
    <row r="44" spans="2:10" x14ac:dyDescent="0.25">
      <c r="C44" s="25"/>
      <c r="D44" s="25"/>
      <c r="E44" s="25"/>
      <c r="F44" s="25"/>
      <c r="G44" s="25"/>
      <c r="H44" s="25"/>
      <c r="I44" s="37"/>
    </row>
    <row r="45" spans="2:10" x14ac:dyDescent="0.25">
      <c r="B45" s="25"/>
      <c r="C45" s="25"/>
      <c r="D45" s="25"/>
      <c r="E45" s="25"/>
      <c r="F45" s="25"/>
      <c r="G45" s="25"/>
      <c r="H45" s="115"/>
      <c r="I45" s="37"/>
    </row>
    <row r="46" spans="2:10" x14ac:dyDescent="0.25">
      <c r="B46" s="25"/>
      <c r="C46" s="25"/>
      <c r="D46" s="25"/>
      <c r="E46" s="25"/>
      <c r="F46" s="25"/>
      <c r="G46" s="25"/>
      <c r="H46" s="115"/>
      <c r="I46" s="37"/>
    </row>
    <row r="47" spans="2:10" x14ac:dyDescent="0.25">
      <c r="C47" s="25"/>
      <c r="D47" s="25"/>
      <c r="E47" s="25"/>
      <c r="F47" s="25"/>
      <c r="G47" s="25"/>
      <c r="H47" s="115"/>
      <c r="I47" s="37"/>
    </row>
    <row r="48" spans="2:10" x14ac:dyDescent="0.25">
      <c r="B48" s="25"/>
      <c r="H48" s="28"/>
      <c r="I48" s="37"/>
    </row>
    <row r="49" spans="6:9" x14ac:dyDescent="0.25">
      <c r="H49" s="28"/>
      <c r="I49" s="37"/>
    </row>
    <row r="50" spans="6:9" x14ac:dyDescent="0.25">
      <c r="H50" s="28"/>
      <c r="I50" s="37"/>
    </row>
    <row r="51" spans="6:9" x14ac:dyDescent="0.25">
      <c r="H51" s="28"/>
      <c r="I51" s="37"/>
    </row>
    <row r="52" spans="6:9" x14ac:dyDescent="0.25">
      <c r="H52" s="28"/>
      <c r="I52" s="37"/>
    </row>
    <row r="53" spans="6:9" x14ac:dyDescent="0.25">
      <c r="H53" s="28"/>
      <c r="I53" s="37"/>
    </row>
    <row r="54" spans="6:9" x14ac:dyDescent="0.25">
      <c r="H54" s="28"/>
      <c r="I54" s="37"/>
    </row>
    <row r="55" spans="6:9" x14ac:dyDescent="0.25">
      <c r="H55" s="28"/>
      <c r="I55" s="37"/>
    </row>
    <row r="56" spans="6:9" ht="17.399999999999999" x14ac:dyDescent="0.3">
      <c r="F56" s="125"/>
      <c r="G56" s="125"/>
    </row>
    <row r="58" spans="6:9" ht="17.399999999999999" x14ac:dyDescent="0.3">
      <c r="F58" s="125"/>
      <c r="G58" s="125"/>
    </row>
  </sheetData>
  <sheetProtection algorithmName="SHA-512" hashValue="pZjWMu2sxbo3IgNfzriny3uAVuChmExpLgR1nsbsgpK7cIspmDBxtDP0jvVXcbvFop2BUD5lYopSdvvQ/cTPzA==" saltValue="bQMMlRTF13aNtBFG2fUf/A==" spinCount="100000" sheet="1" selectLockedCells="1"/>
  <customSheetViews>
    <customSheetView guid="{9D87EA3D-9227-4A32-8926-FF7BE3A36AF7}" showPageBreaks="1" showGridLines="0" fitToPage="1" printArea="1" showRuler="0" topLeftCell="B7">
      <selection activeCell="E23" sqref="E23"/>
      <pageMargins left="0.75" right="0.75" top="1" bottom="1" header="0.5" footer="0.5"/>
      <printOptions headings="1" gridLines="1"/>
      <pageSetup scale="83" orientation="portrait" r:id="rId1"/>
      <headerFooter alignWithMargins="0">
        <oddFooter>&amp;LFORM CMS-10231&amp;CPage 3&amp;RExhibit 3</oddFooter>
      </headerFooter>
    </customSheetView>
  </customSheetViews>
  <mergeCells count="4">
    <mergeCell ref="B12:E12"/>
    <mergeCell ref="B7:I7"/>
    <mergeCell ref="H12:I12"/>
    <mergeCell ref="H2:I2"/>
  </mergeCells>
  <phoneticPr fontId="3" type="noConversion"/>
  <printOptions horizontalCentered="1"/>
  <pageMargins left="0.75" right="0.75" top="1" bottom="1" header="0.5" footer="0.5"/>
  <pageSetup scale="72" orientation="portrait" r:id="rId2"/>
  <headerFooter alignWithMargins="0">
    <oddFooter>&amp;L&amp;9(Rev  1/2014)&amp;C&amp;9Page &amp;P of &amp;N&amp;R&amp;9&amp;A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pageSetUpPr fitToPage="1"/>
  </sheetPr>
  <dimension ref="B1:H39"/>
  <sheetViews>
    <sheetView showGridLines="0" zoomScaleNormal="100" workbookViewId="0">
      <selection activeCell="B4" sqref="B4"/>
    </sheetView>
  </sheetViews>
  <sheetFormatPr defaultRowHeight="13.2" x14ac:dyDescent="0.25"/>
  <cols>
    <col min="1" max="1" width="4.33203125" customWidth="1"/>
    <col min="2" max="2" width="5.6640625" customWidth="1"/>
    <col min="3" max="3" width="39.33203125" customWidth="1"/>
    <col min="4" max="4" width="20.33203125" customWidth="1"/>
    <col min="5" max="5" width="27.33203125" customWidth="1"/>
    <col min="6" max="6" width="23.33203125" customWidth="1"/>
    <col min="7" max="7" width="15.33203125" customWidth="1"/>
    <col min="8" max="8" width="23.33203125" customWidth="1"/>
  </cols>
  <sheetData>
    <row r="1" spans="2:8" ht="15.6" x14ac:dyDescent="0.3">
      <c r="B1" s="76" t="str">
        <f>'2 Provider Data'!B1</f>
        <v>North Carolina Division of Health Benefits</v>
      </c>
      <c r="E1" s="37"/>
      <c r="H1" s="100" t="s">
        <v>92</v>
      </c>
    </row>
    <row r="2" spans="2:8" ht="15.6" x14ac:dyDescent="0.3">
      <c r="B2" s="76" t="str">
        <f>'2 Provider Data'!B2</f>
        <v>CMS School Based Services Cost Report</v>
      </c>
      <c r="E2" s="37"/>
      <c r="F2" s="101" t="str">
        <f>'2 Provider Data'!D3</f>
        <v>Provider Name:</v>
      </c>
      <c r="G2" s="614" t="str">
        <f>'2 Provider Data'!G3</f>
        <v>Any Government Provider</v>
      </c>
      <c r="H2" s="614"/>
    </row>
    <row r="3" spans="2:8" ht="15.6" x14ac:dyDescent="0.3">
      <c r="B3" s="76" t="s">
        <v>341</v>
      </c>
      <c r="E3" s="37"/>
      <c r="F3" s="101" t="str">
        <f>'2 Provider Data'!D4</f>
        <v>NPI</v>
      </c>
      <c r="H3" s="100">
        <f>'2 Provider Data'!G4</f>
        <v>123456789</v>
      </c>
    </row>
    <row r="4" spans="2:8" ht="15.6" x14ac:dyDescent="0.3">
      <c r="B4" s="6"/>
      <c r="E4" s="37"/>
      <c r="F4" s="101" t="str">
        <f>'2 Provider Data'!D5</f>
        <v>Provider Number:</v>
      </c>
      <c r="H4" s="413">
        <f>'2 Provider Data'!G5</f>
        <v>12345678</v>
      </c>
    </row>
    <row r="5" spans="2:8" ht="15.6" x14ac:dyDescent="0.3">
      <c r="B5" s="6"/>
      <c r="E5" s="37"/>
      <c r="F5" s="101" t="str">
        <f>'2 Provider Data'!D6</f>
        <v>Reporting Period End:</v>
      </c>
      <c r="H5" s="101">
        <f>'2 Provider Data'!G6</f>
        <v>44012</v>
      </c>
    </row>
    <row r="6" spans="2:8" x14ac:dyDescent="0.25">
      <c r="B6" s="77"/>
      <c r="E6" s="37"/>
    </row>
    <row r="7" spans="2:8" x14ac:dyDescent="0.25">
      <c r="B7" s="6"/>
      <c r="E7" s="37"/>
    </row>
    <row r="8" spans="2:8" x14ac:dyDescent="0.25">
      <c r="B8" s="80" t="s">
        <v>204</v>
      </c>
      <c r="E8" s="37"/>
    </row>
    <row r="10" spans="2:8" x14ac:dyDescent="0.25">
      <c r="B10" s="123"/>
      <c r="C10" s="15"/>
      <c r="D10" s="15"/>
      <c r="E10" s="15"/>
      <c r="F10" s="15"/>
      <c r="G10" s="15"/>
      <c r="H10" s="15"/>
    </row>
    <row r="11" spans="2:8" x14ac:dyDescent="0.25">
      <c r="B11" s="123"/>
      <c r="C11" s="15"/>
      <c r="D11" s="90" t="s">
        <v>121</v>
      </c>
      <c r="E11" s="94" t="s">
        <v>170</v>
      </c>
      <c r="F11" s="94" t="s">
        <v>190</v>
      </c>
      <c r="G11" s="94" t="s">
        <v>63</v>
      </c>
      <c r="H11" s="94" t="s">
        <v>104</v>
      </c>
    </row>
    <row r="12" spans="2:8" x14ac:dyDescent="0.25">
      <c r="C12" s="24"/>
      <c r="E12" s="215"/>
    </row>
    <row r="13" spans="2:8" ht="24" customHeight="1" x14ac:dyDescent="0.25">
      <c r="C13" s="214"/>
      <c r="D13" s="294"/>
      <c r="E13" s="617" t="s">
        <v>327</v>
      </c>
      <c r="F13" s="615" t="s">
        <v>308</v>
      </c>
      <c r="G13" s="51" t="s">
        <v>41</v>
      </c>
      <c r="H13" s="585" t="s">
        <v>171</v>
      </c>
    </row>
    <row r="14" spans="2:8" ht="42.75" customHeight="1" x14ac:dyDescent="0.25">
      <c r="C14" s="213" t="s">
        <v>179</v>
      </c>
      <c r="D14" s="92" t="s">
        <v>134</v>
      </c>
      <c r="E14" s="618"/>
      <c r="F14" s="616"/>
      <c r="G14" s="93" t="s">
        <v>73</v>
      </c>
      <c r="H14" s="581" t="s">
        <v>328</v>
      </c>
    </row>
    <row r="15" spans="2:8" ht="17.25" customHeight="1" x14ac:dyDescent="0.25">
      <c r="C15" s="6" t="s">
        <v>105</v>
      </c>
      <c r="E15" s="230">
        <f>ROUND('5 Time Study Results'!$G$33,4)</f>
        <v>0.58540000000000003</v>
      </c>
      <c r="F15" s="230">
        <f>ROUND(+'2 Provider Data'!$C$39,4)</f>
        <v>0.01</v>
      </c>
      <c r="H15" s="230">
        <f>ROUND('3  Cost Allocation Statistics'!$I$25,4)</f>
        <v>0.01</v>
      </c>
    </row>
    <row r="16" spans="2:8" x14ac:dyDescent="0.25">
      <c r="B16" s="88"/>
      <c r="C16" s="39" t="str">
        <f>'6a, 6b  Direct by Discipline'!$B$10</f>
        <v>Speech Therapy</v>
      </c>
      <c r="D16" s="523">
        <f>+'6a, 6b  Direct by Discipline'!$S$20</f>
        <v>0</v>
      </c>
      <c r="E16" s="510">
        <f>$E$15*D16</f>
        <v>0</v>
      </c>
      <c r="F16" s="510">
        <f>$F$15*E16</f>
        <v>0</v>
      </c>
      <c r="G16" s="510">
        <f>E16+F16</f>
        <v>0</v>
      </c>
      <c r="H16" s="510">
        <f>$H$15*G16</f>
        <v>0</v>
      </c>
    </row>
    <row r="17" spans="2:8" x14ac:dyDescent="0.25">
      <c r="B17" s="88"/>
      <c r="C17" s="39" t="str">
        <f>'6a, 6b  Direct by Discipline'!$B$22</f>
        <v>Occupational Therapy</v>
      </c>
      <c r="D17" s="524">
        <f>+'6a, 6b  Direct by Discipline'!$S$32</f>
        <v>0</v>
      </c>
      <c r="E17" s="510">
        <f t="shared" ref="E17:E23" si="0">$E$15*D17</f>
        <v>0</v>
      </c>
      <c r="F17" s="510">
        <f t="shared" ref="F17:F23" si="1">$F$15*E17</f>
        <v>0</v>
      </c>
      <c r="G17" s="510">
        <f t="shared" ref="G17:G23" si="2">E17+F17</f>
        <v>0</v>
      </c>
      <c r="H17" s="510">
        <f t="shared" ref="H17:H23" si="3">$H$15*G17</f>
        <v>0</v>
      </c>
    </row>
    <row r="18" spans="2:8" x14ac:dyDescent="0.25">
      <c r="B18" s="88"/>
      <c r="C18" s="39" t="str">
        <f>'6a, 6b  Direct by Discipline'!$B$34</f>
        <v>Audiology</v>
      </c>
      <c r="D18" s="524">
        <f>+'6a, 6b  Direct by Discipline'!$S$44</f>
        <v>0</v>
      </c>
      <c r="E18" s="510">
        <f t="shared" si="0"/>
        <v>0</v>
      </c>
      <c r="F18" s="510">
        <f t="shared" si="1"/>
        <v>0</v>
      </c>
      <c r="G18" s="510">
        <f t="shared" si="2"/>
        <v>0</v>
      </c>
      <c r="H18" s="510">
        <f t="shared" si="3"/>
        <v>0</v>
      </c>
    </row>
    <row r="19" spans="2:8" x14ac:dyDescent="0.25">
      <c r="B19" s="88"/>
      <c r="C19" s="39" t="str">
        <f>'6a, 6b  Direct by Discipline'!$B$46</f>
        <v>Physical Therapy</v>
      </c>
      <c r="D19" s="524">
        <f>+'6a, 6b  Direct by Discipline'!$S$56</f>
        <v>0</v>
      </c>
      <c r="E19" s="510">
        <f t="shared" si="0"/>
        <v>0</v>
      </c>
      <c r="F19" s="510">
        <f t="shared" si="1"/>
        <v>0</v>
      </c>
      <c r="G19" s="510">
        <f t="shared" si="2"/>
        <v>0</v>
      </c>
      <c r="H19" s="510">
        <f t="shared" si="3"/>
        <v>0</v>
      </c>
    </row>
    <row r="20" spans="2:8" x14ac:dyDescent="0.25">
      <c r="B20" s="88"/>
      <c r="C20" s="39" t="str">
        <f>'6a, 6b  Direct by Discipline'!B58</f>
        <v>Psychological/Counseling Services</v>
      </c>
      <c r="D20" s="524">
        <f>+'6a, 6b  Direct by Discipline'!$S$68</f>
        <v>0</v>
      </c>
      <c r="E20" s="510">
        <f t="shared" si="0"/>
        <v>0</v>
      </c>
      <c r="F20" s="510">
        <f t="shared" si="1"/>
        <v>0</v>
      </c>
      <c r="G20" s="510">
        <f t="shared" si="2"/>
        <v>0</v>
      </c>
      <c r="H20" s="510">
        <f t="shared" si="3"/>
        <v>0</v>
      </c>
    </row>
    <row r="21" spans="2:8" x14ac:dyDescent="0.25">
      <c r="B21" s="88"/>
      <c r="C21" s="39" t="str">
        <f>'6c, 6d Discipline-Continuation'!B10</f>
        <v>Nursing Services - RN Services</v>
      </c>
      <c r="D21" s="524">
        <f>'6c, 6d Discipline-Continuation'!$S$26</f>
        <v>0</v>
      </c>
      <c r="E21" s="510">
        <f t="shared" si="0"/>
        <v>0</v>
      </c>
      <c r="F21" s="510">
        <f t="shared" si="1"/>
        <v>0</v>
      </c>
      <c r="G21" s="510">
        <f t="shared" si="2"/>
        <v>0</v>
      </c>
      <c r="H21" s="510">
        <f t="shared" si="3"/>
        <v>0</v>
      </c>
    </row>
    <row r="22" spans="2:8" x14ac:dyDescent="0.25">
      <c r="B22" s="88"/>
      <c r="C22" s="39" t="str">
        <f>'6c, 6d Discipline-Continuation'!B28</f>
        <v>Nursing Services - LPN Services</v>
      </c>
      <c r="D22" s="524">
        <f>'6c, 6d Discipline-Continuation'!$S$43</f>
        <v>0</v>
      </c>
      <c r="E22" s="510">
        <f t="shared" si="0"/>
        <v>0</v>
      </c>
      <c r="F22" s="510">
        <f t="shared" si="1"/>
        <v>0</v>
      </c>
      <c r="G22" s="510">
        <f t="shared" si="2"/>
        <v>0</v>
      </c>
      <c r="H22" s="510">
        <f t="shared" si="3"/>
        <v>0</v>
      </c>
    </row>
    <row r="23" spans="2:8" x14ac:dyDescent="0.25">
      <c r="B23" s="88"/>
      <c r="C23" s="39" t="str">
        <f>'6c, 6d Discipline-Continuation'!B45</f>
        <v>Nursing Services - Delegated Services</v>
      </c>
      <c r="D23" s="524">
        <f>'6c, 6d Discipline-Continuation'!$S$62</f>
        <v>0</v>
      </c>
      <c r="E23" s="510">
        <f t="shared" si="0"/>
        <v>0</v>
      </c>
      <c r="F23" s="510">
        <f t="shared" si="1"/>
        <v>0</v>
      </c>
      <c r="G23" s="510">
        <f t="shared" si="2"/>
        <v>0</v>
      </c>
      <c r="H23" s="510">
        <f t="shared" si="3"/>
        <v>0</v>
      </c>
    </row>
    <row r="24" spans="2:8" x14ac:dyDescent="0.25">
      <c r="B24" s="88"/>
      <c r="C24" s="39"/>
      <c r="D24" s="96"/>
      <c r="E24" s="91"/>
      <c r="F24" s="91"/>
      <c r="G24" s="91"/>
      <c r="H24" s="91"/>
    </row>
    <row r="25" spans="2:8" x14ac:dyDescent="0.25">
      <c r="B25" s="88"/>
      <c r="C25" s="145"/>
      <c r="D25" s="96"/>
      <c r="E25" s="91"/>
      <c r="F25" s="91"/>
      <c r="G25" s="91"/>
      <c r="H25" s="91"/>
    </row>
    <row r="26" spans="2:8" ht="13.8" thickBot="1" x14ac:dyDescent="0.3">
      <c r="B26" s="5"/>
      <c r="C26" s="49" t="s">
        <v>177</v>
      </c>
      <c r="D26" s="126">
        <f>SUM(D16:D25)</f>
        <v>0</v>
      </c>
      <c r="E26" s="126">
        <f>SUM(E16:E25)</f>
        <v>0</v>
      </c>
      <c r="F26" s="138">
        <f>SUM(F16:F25)</f>
        <v>0</v>
      </c>
      <c r="G26" s="138">
        <f>SUM(G16:G25)</f>
        <v>0</v>
      </c>
      <c r="H26" s="525">
        <f>SUM(H16:H25)</f>
        <v>0</v>
      </c>
    </row>
    <row r="27" spans="2:8" ht="13.8" thickTop="1" x14ac:dyDescent="0.25">
      <c r="B27" s="5"/>
      <c r="C27" s="144"/>
    </row>
    <row r="28" spans="2:8" s="14" customFormat="1" ht="15.75" customHeight="1" thickBot="1" x14ac:dyDescent="0.3">
      <c r="B28" s="15"/>
      <c r="D28" s="94"/>
      <c r="E28" s="94"/>
      <c r="F28" s="94"/>
      <c r="G28" s="94"/>
      <c r="H28" s="94"/>
    </row>
    <row r="29" spans="2:8" ht="15.75" customHeight="1" thickTop="1" x14ac:dyDescent="0.3">
      <c r="B29" s="5"/>
      <c r="C29" s="610" t="s">
        <v>173</v>
      </c>
      <c r="D29" s="610"/>
      <c r="F29" s="35"/>
      <c r="G29" s="53"/>
      <c r="H29" s="234" t="s">
        <v>329</v>
      </c>
    </row>
    <row r="30" spans="2:8" ht="15.75" customHeight="1" x14ac:dyDescent="0.25">
      <c r="B30" s="5"/>
      <c r="D30" s="29"/>
      <c r="H30" s="232"/>
    </row>
    <row r="31" spans="2:8" ht="15.75" customHeight="1" thickBot="1" x14ac:dyDescent="0.35">
      <c r="B31" s="10"/>
      <c r="G31" s="238" t="s">
        <v>168</v>
      </c>
      <c r="H31" s="233">
        <f>H26</f>
        <v>0</v>
      </c>
    </row>
    <row r="32" spans="2:8" ht="15.75" customHeight="1" thickTop="1" x14ac:dyDescent="0.25">
      <c r="B32" s="5"/>
    </row>
    <row r="33" spans="2:8" ht="15.75" customHeight="1" x14ac:dyDescent="0.25">
      <c r="B33" s="5"/>
    </row>
    <row r="34" spans="2:8" ht="15.75" customHeight="1" x14ac:dyDescent="0.25">
      <c r="B34" s="5"/>
    </row>
    <row r="35" spans="2:8" x14ac:dyDescent="0.25">
      <c r="B35" s="5"/>
      <c r="C35" t="s">
        <v>205</v>
      </c>
      <c r="D35" s="6"/>
      <c r="F35" s="5"/>
      <c r="G35" s="5"/>
      <c r="H35" s="5"/>
    </row>
    <row r="36" spans="2:8" x14ac:dyDescent="0.25">
      <c r="B36" s="5"/>
    </row>
    <row r="37" spans="2:8" ht="22.5" customHeight="1" x14ac:dyDescent="0.25">
      <c r="B37" s="5"/>
      <c r="D37" s="6"/>
    </row>
    <row r="38" spans="2:8" ht="22.5" customHeight="1" x14ac:dyDescent="0.3">
      <c r="B38" s="208"/>
      <c r="C38" s="5"/>
      <c r="D38" s="6"/>
      <c r="E38" s="125"/>
    </row>
    <row r="39" spans="2:8" ht="15.75" customHeight="1" x14ac:dyDescent="0.25">
      <c r="B39" s="5"/>
      <c r="D39" s="6"/>
    </row>
  </sheetData>
  <sheetProtection algorithmName="SHA-512" hashValue="C+Kc3p8Um/1WT7PxRNpu1+SVRcg/bEk2nOVPJRglPiOHpKlDuGPQ9lobDO4IToyjGlDEWngFSzVOdxALuyO8zQ==" saltValue="wlyBobt27gchOLLUABaCVQ==" spinCount="100000" sheet="1" selectLockedCells="1"/>
  <customSheetViews>
    <customSheetView guid="{9D87EA3D-9227-4A32-8926-FF7BE3A36AF7}" scale="75" fitToPage="1" hiddenRows="1" showRuler="0" topLeftCell="C7">
      <selection activeCell="G31" sqref="G31"/>
      <pageMargins left="0.25" right="0.25" top="0.25" bottom="0.75" header="0.5" footer="0.5"/>
      <printOptions headings="1"/>
      <pageSetup scale="77" orientation="landscape" r:id="rId1"/>
      <headerFooter alignWithMargins="0">
        <oddFooter>&amp;LFORM CMS-10231&amp;CPage 4&amp;RExhibit 4A</oddFooter>
      </headerFooter>
    </customSheetView>
  </customSheetViews>
  <mergeCells count="4">
    <mergeCell ref="F13:F14"/>
    <mergeCell ref="C29:D29"/>
    <mergeCell ref="E13:E14"/>
    <mergeCell ref="G2:H2"/>
  </mergeCells>
  <phoneticPr fontId="3" type="noConversion"/>
  <printOptions horizontalCentered="1" verticalCentered="1"/>
  <pageMargins left="0.25" right="0.25" top="0.25" bottom="0.75" header="0.5" footer="0.5"/>
  <pageSetup scale="81" orientation="landscape" r:id="rId2"/>
  <headerFooter alignWithMargins="0">
    <oddFooter>&amp;L&amp;9(Rev  1/2014)&amp;C&amp;9Page &amp;P of &amp;N&amp;R&amp;9&amp;A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BB574-0765-4FEF-B3C6-F404E053F1D6}">
  <sheetPr>
    <tabColor indexed="45"/>
    <pageSetUpPr fitToPage="1"/>
  </sheetPr>
  <dimension ref="B1:H39"/>
  <sheetViews>
    <sheetView workbookViewId="0">
      <selection activeCell="E15" sqref="E15"/>
    </sheetView>
  </sheetViews>
  <sheetFormatPr defaultRowHeight="13.2" x14ac:dyDescent="0.25"/>
  <cols>
    <col min="1" max="1" width="4.33203125" customWidth="1"/>
    <col min="2" max="2" width="5.6640625" customWidth="1"/>
    <col min="3" max="3" width="39.33203125" customWidth="1"/>
    <col min="4" max="4" width="20.33203125" customWidth="1"/>
    <col min="5" max="5" width="27.33203125" customWidth="1"/>
    <col min="6" max="6" width="23.33203125" customWidth="1"/>
    <col min="7" max="7" width="15.33203125" customWidth="1"/>
    <col min="8" max="8" width="23.33203125" customWidth="1"/>
  </cols>
  <sheetData>
    <row r="1" spans="2:8" ht="15.6" x14ac:dyDescent="0.3">
      <c r="B1" s="76" t="str">
        <f>'2 Provider Data'!B1</f>
        <v>North Carolina Division of Health Benefits</v>
      </c>
      <c r="E1" s="37"/>
      <c r="H1" s="582" t="s">
        <v>92</v>
      </c>
    </row>
    <row r="2" spans="2:8" ht="15.6" x14ac:dyDescent="0.3">
      <c r="B2" s="76" t="str">
        <f>'2 Provider Data'!B2</f>
        <v>CMS School Based Services Cost Report</v>
      </c>
      <c r="E2" s="37"/>
      <c r="F2" s="583" t="str">
        <f>'2 Provider Data'!D3</f>
        <v>Provider Name:</v>
      </c>
      <c r="G2" s="614" t="str">
        <f>'2 Provider Data'!G3</f>
        <v>Any Government Provider</v>
      </c>
      <c r="H2" s="614"/>
    </row>
    <row r="3" spans="2:8" ht="15.6" x14ac:dyDescent="0.3">
      <c r="B3" s="76" t="s">
        <v>331</v>
      </c>
      <c r="E3" s="37"/>
      <c r="F3" s="583" t="str">
        <f>'2 Provider Data'!D4</f>
        <v>NPI</v>
      </c>
      <c r="H3" s="582">
        <f>'2 Provider Data'!G4</f>
        <v>123456789</v>
      </c>
    </row>
    <row r="4" spans="2:8" ht="15.6" x14ac:dyDescent="0.3">
      <c r="B4" s="6"/>
      <c r="E4" s="37"/>
      <c r="F4" s="583" t="str">
        <f>'2 Provider Data'!D5</f>
        <v>Provider Number:</v>
      </c>
      <c r="H4" s="584">
        <f>'2 Provider Data'!G5</f>
        <v>12345678</v>
      </c>
    </row>
    <row r="5" spans="2:8" ht="15.6" x14ac:dyDescent="0.3">
      <c r="B5" s="6"/>
      <c r="E5" s="37"/>
      <c r="F5" s="583" t="str">
        <f>'2 Provider Data'!D6</f>
        <v>Reporting Period End:</v>
      </c>
      <c r="H5" s="583">
        <f>'2 Provider Data'!G6</f>
        <v>44012</v>
      </c>
    </row>
    <row r="6" spans="2:8" x14ac:dyDescent="0.25">
      <c r="B6" s="77"/>
      <c r="E6" s="37"/>
    </row>
    <row r="7" spans="2:8" x14ac:dyDescent="0.25">
      <c r="B7" s="6"/>
      <c r="E7" s="37"/>
    </row>
    <row r="8" spans="2:8" x14ac:dyDescent="0.25">
      <c r="B8" s="80" t="s">
        <v>204</v>
      </c>
      <c r="E8" s="37"/>
    </row>
    <row r="10" spans="2:8" x14ac:dyDescent="0.25">
      <c r="B10" s="123"/>
      <c r="C10" s="15"/>
      <c r="D10" s="15"/>
      <c r="E10" s="15"/>
      <c r="F10" s="15"/>
      <c r="G10" s="15"/>
      <c r="H10" s="15"/>
    </row>
    <row r="11" spans="2:8" x14ac:dyDescent="0.25">
      <c r="B11" s="123"/>
      <c r="C11" s="15"/>
      <c r="D11" s="90" t="s">
        <v>121</v>
      </c>
      <c r="E11" s="94" t="s">
        <v>170</v>
      </c>
      <c r="F11" s="94" t="s">
        <v>190</v>
      </c>
      <c r="G11" s="94" t="s">
        <v>63</v>
      </c>
      <c r="H11" s="94" t="s">
        <v>104</v>
      </c>
    </row>
    <row r="12" spans="2:8" x14ac:dyDescent="0.25">
      <c r="C12" s="24"/>
      <c r="E12" s="215"/>
    </row>
    <row r="13" spans="2:8" ht="24" customHeight="1" x14ac:dyDescent="0.25">
      <c r="C13" s="214"/>
      <c r="D13" s="294"/>
      <c r="E13" s="617" t="s">
        <v>330</v>
      </c>
      <c r="F13" s="615" t="s">
        <v>308</v>
      </c>
      <c r="G13" s="51" t="s">
        <v>41</v>
      </c>
      <c r="H13" s="585" t="s">
        <v>171</v>
      </c>
    </row>
    <row r="14" spans="2:8" ht="43.5" customHeight="1" x14ac:dyDescent="0.25">
      <c r="C14" s="213" t="s">
        <v>179</v>
      </c>
      <c r="D14" s="92" t="s">
        <v>134</v>
      </c>
      <c r="E14" s="618"/>
      <c r="F14" s="616"/>
      <c r="G14" s="93" t="s">
        <v>73</v>
      </c>
      <c r="H14" s="581" t="s">
        <v>332</v>
      </c>
    </row>
    <row r="15" spans="2:8" ht="17.25" customHeight="1" x14ac:dyDescent="0.25">
      <c r="C15" s="6" t="s">
        <v>105</v>
      </c>
      <c r="E15" s="236">
        <f>ROUND('5 Time Study Results'!$H$33,4)</f>
        <v>2.4400000000000002E-2</v>
      </c>
      <c r="F15" s="236">
        <f>ROUND(+'2 Provider Data'!$C$39,4)</f>
        <v>0.01</v>
      </c>
      <c r="H15" s="236">
        <f>ROUND('3  Cost Allocation Statistics'!$I$18,4)</f>
        <v>0.01</v>
      </c>
    </row>
    <row r="16" spans="2:8" x14ac:dyDescent="0.25">
      <c r="B16" s="88"/>
      <c r="C16" s="39" t="str">
        <f>'6a, 6b  Direct by Discipline'!$B$10</f>
        <v>Speech Therapy</v>
      </c>
      <c r="D16" s="523">
        <f>+'6a, 6b  Direct by Discipline'!$S$20</f>
        <v>0</v>
      </c>
      <c r="E16" s="510">
        <f>$E$15*D16</f>
        <v>0</v>
      </c>
      <c r="F16" s="510">
        <f>$F$15*E16</f>
        <v>0</v>
      </c>
      <c r="G16" s="510">
        <f>E16+F16</f>
        <v>0</v>
      </c>
      <c r="H16" s="510">
        <f>$H$15*G16</f>
        <v>0</v>
      </c>
    </row>
    <row r="17" spans="2:8" x14ac:dyDescent="0.25">
      <c r="B17" s="88"/>
      <c r="C17" s="39" t="str">
        <f>'6a, 6b  Direct by Discipline'!$B$22</f>
        <v>Occupational Therapy</v>
      </c>
      <c r="D17" s="524">
        <f>+'6a, 6b  Direct by Discipline'!$S$32</f>
        <v>0</v>
      </c>
      <c r="E17" s="510">
        <f t="shared" ref="E17:E23" si="0">$E$15*D17</f>
        <v>0</v>
      </c>
      <c r="F17" s="510">
        <f t="shared" ref="F17:F23" si="1">$F$15*E17</f>
        <v>0</v>
      </c>
      <c r="G17" s="510">
        <f t="shared" ref="G17:G23" si="2">E17+F17</f>
        <v>0</v>
      </c>
      <c r="H17" s="510">
        <f t="shared" ref="H17:H23" si="3">$H$15*G17</f>
        <v>0</v>
      </c>
    </row>
    <row r="18" spans="2:8" x14ac:dyDescent="0.25">
      <c r="B18" s="88"/>
      <c r="C18" s="39" t="str">
        <f>'6a, 6b  Direct by Discipline'!$B$34</f>
        <v>Audiology</v>
      </c>
      <c r="D18" s="524">
        <f>+'6a, 6b  Direct by Discipline'!$S$44</f>
        <v>0</v>
      </c>
      <c r="E18" s="510">
        <f t="shared" si="0"/>
        <v>0</v>
      </c>
      <c r="F18" s="510">
        <f t="shared" si="1"/>
        <v>0</v>
      </c>
      <c r="G18" s="510">
        <f t="shared" si="2"/>
        <v>0</v>
      </c>
      <c r="H18" s="510">
        <f t="shared" si="3"/>
        <v>0</v>
      </c>
    </row>
    <row r="19" spans="2:8" x14ac:dyDescent="0.25">
      <c r="B19" s="88"/>
      <c r="C19" s="39" t="str">
        <f>'6a, 6b  Direct by Discipline'!$B$46</f>
        <v>Physical Therapy</v>
      </c>
      <c r="D19" s="524">
        <f>+'6a, 6b  Direct by Discipline'!$S$56</f>
        <v>0</v>
      </c>
      <c r="E19" s="510">
        <f t="shared" si="0"/>
        <v>0</v>
      </c>
      <c r="F19" s="510">
        <f t="shared" si="1"/>
        <v>0</v>
      </c>
      <c r="G19" s="510">
        <f t="shared" si="2"/>
        <v>0</v>
      </c>
      <c r="H19" s="510">
        <f t="shared" si="3"/>
        <v>0</v>
      </c>
    </row>
    <row r="20" spans="2:8" x14ac:dyDescent="0.25">
      <c r="B20" s="88"/>
      <c r="C20" s="39" t="str">
        <f>'6a, 6b  Direct by Discipline'!B58</f>
        <v>Psychological/Counseling Services</v>
      </c>
      <c r="D20" s="524">
        <f>+'6a, 6b  Direct by Discipline'!$S$68</f>
        <v>0</v>
      </c>
      <c r="E20" s="510">
        <f t="shared" si="0"/>
        <v>0</v>
      </c>
      <c r="F20" s="510">
        <f t="shared" si="1"/>
        <v>0</v>
      </c>
      <c r="G20" s="510">
        <f t="shared" si="2"/>
        <v>0</v>
      </c>
      <c r="H20" s="510">
        <f t="shared" si="3"/>
        <v>0</v>
      </c>
    </row>
    <row r="21" spans="2:8" x14ac:dyDescent="0.25">
      <c r="B21" s="88"/>
      <c r="C21" s="39" t="str">
        <f>'6c, 6d Discipline-Continuation'!B10</f>
        <v>Nursing Services - RN Services</v>
      </c>
      <c r="D21" s="524">
        <f>'6c, 6d Discipline-Continuation'!$S$26</f>
        <v>0</v>
      </c>
      <c r="E21" s="510">
        <f t="shared" si="0"/>
        <v>0</v>
      </c>
      <c r="F21" s="510">
        <f t="shared" si="1"/>
        <v>0</v>
      </c>
      <c r="G21" s="510">
        <f t="shared" si="2"/>
        <v>0</v>
      </c>
      <c r="H21" s="510">
        <f t="shared" si="3"/>
        <v>0</v>
      </c>
    </row>
    <row r="22" spans="2:8" x14ac:dyDescent="0.25">
      <c r="B22" s="88"/>
      <c r="C22" s="39" t="str">
        <f>'6c, 6d Discipline-Continuation'!B28</f>
        <v>Nursing Services - LPN Services</v>
      </c>
      <c r="D22" s="524">
        <f>'6c, 6d Discipline-Continuation'!$S$43</f>
        <v>0</v>
      </c>
      <c r="E22" s="510">
        <f t="shared" si="0"/>
        <v>0</v>
      </c>
      <c r="F22" s="510">
        <f t="shared" si="1"/>
        <v>0</v>
      </c>
      <c r="G22" s="510">
        <f t="shared" si="2"/>
        <v>0</v>
      </c>
      <c r="H22" s="510">
        <f t="shared" si="3"/>
        <v>0</v>
      </c>
    </row>
    <row r="23" spans="2:8" x14ac:dyDescent="0.25">
      <c r="B23" s="88"/>
      <c r="C23" s="39" t="str">
        <f>'6c, 6d Discipline-Continuation'!B45</f>
        <v>Nursing Services - Delegated Services</v>
      </c>
      <c r="D23" s="524">
        <f>'6c, 6d Discipline-Continuation'!$S$62</f>
        <v>0</v>
      </c>
      <c r="E23" s="510">
        <f t="shared" si="0"/>
        <v>0</v>
      </c>
      <c r="F23" s="510">
        <f t="shared" si="1"/>
        <v>0</v>
      </c>
      <c r="G23" s="510">
        <f t="shared" si="2"/>
        <v>0</v>
      </c>
      <c r="H23" s="510">
        <f t="shared" si="3"/>
        <v>0</v>
      </c>
    </row>
    <row r="24" spans="2:8" x14ac:dyDescent="0.25">
      <c r="B24" s="88"/>
      <c r="C24" s="39"/>
      <c r="D24" s="96"/>
      <c r="E24" s="91"/>
      <c r="F24" s="91"/>
      <c r="G24" s="91"/>
      <c r="H24" s="91"/>
    </row>
    <row r="25" spans="2:8" x14ac:dyDescent="0.25">
      <c r="B25" s="88"/>
      <c r="C25" s="145"/>
      <c r="D25" s="96"/>
      <c r="E25" s="91"/>
      <c r="F25" s="91"/>
      <c r="G25" s="91"/>
      <c r="H25" s="91"/>
    </row>
    <row r="26" spans="2:8" ht="13.8" thickBot="1" x14ac:dyDescent="0.3">
      <c r="B26" s="5"/>
      <c r="C26" s="49" t="s">
        <v>177</v>
      </c>
      <c r="D26" s="126">
        <f>SUM(D16:D25)</f>
        <v>0</v>
      </c>
      <c r="E26" s="126">
        <f>SUM(E16:E25)</f>
        <v>0</v>
      </c>
      <c r="F26" s="138">
        <f>SUM(F16:F25)</f>
        <v>0</v>
      </c>
      <c r="G26" s="138">
        <f>SUM(G16:G25)</f>
        <v>0</v>
      </c>
      <c r="H26" s="525">
        <f>SUM(H16:H25)</f>
        <v>0</v>
      </c>
    </row>
    <row r="27" spans="2:8" ht="13.8" thickTop="1" x14ac:dyDescent="0.25">
      <c r="B27" s="5"/>
      <c r="C27" s="144"/>
    </row>
    <row r="28" spans="2:8" s="14" customFormat="1" ht="15.75" customHeight="1" thickBot="1" x14ac:dyDescent="0.3">
      <c r="B28" s="15"/>
      <c r="D28" s="94"/>
      <c r="E28" s="94"/>
      <c r="F28" s="94"/>
      <c r="G28" s="94"/>
      <c r="H28" s="94"/>
    </row>
    <row r="29" spans="2:8" ht="36.75" customHeight="1" thickTop="1" x14ac:dyDescent="0.3">
      <c r="B29" s="5"/>
      <c r="C29" s="610" t="s">
        <v>173</v>
      </c>
      <c r="D29" s="610"/>
      <c r="F29" s="35"/>
      <c r="G29" s="53"/>
      <c r="H29" s="235" t="s">
        <v>333</v>
      </c>
    </row>
    <row r="30" spans="2:8" ht="15.75" customHeight="1" x14ac:dyDescent="0.25">
      <c r="B30" s="5"/>
      <c r="D30" s="29"/>
      <c r="H30" s="232"/>
    </row>
    <row r="31" spans="2:8" ht="15.75" customHeight="1" thickBot="1" x14ac:dyDescent="0.35">
      <c r="B31" s="10"/>
      <c r="G31" s="238" t="s">
        <v>168</v>
      </c>
      <c r="H31" s="233">
        <f>H26</f>
        <v>0</v>
      </c>
    </row>
    <row r="32" spans="2:8" ht="15.75" customHeight="1" thickTop="1" x14ac:dyDescent="0.25">
      <c r="B32" s="5"/>
    </row>
    <row r="33" spans="2:8" ht="15.75" customHeight="1" x14ac:dyDescent="0.25">
      <c r="B33" s="5"/>
    </row>
    <row r="34" spans="2:8" ht="15.75" customHeight="1" x14ac:dyDescent="0.25">
      <c r="B34" s="5"/>
    </row>
    <row r="35" spans="2:8" x14ac:dyDescent="0.25">
      <c r="B35" s="5"/>
      <c r="C35" t="s">
        <v>205</v>
      </c>
      <c r="D35" s="6"/>
      <c r="F35" s="5"/>
      <c r="G35" s="5"/>
      <c r="H35" s="5"/>
    </row>
    <row r="36" spans="2:8" x14ac:dyDescent="0.25">
      <c r="B36" s="5"/>
    </row>
    <row r="37" spans="2:8" ht="22.5" customHeight="1" x14ac:dyDescent="0.25">
      <c r="B37" s="5"/>
      <c r="D37" s="6"/>
    </row>
    <row r="38" spans="2:8" ht="22.5" customHeight="1" x14ac:dyDescent="0.3">
      <c r="B38" s="208"/>
      <c r="C38" s="5"/>
      <c r="D38" s="6"/>
      <c r="E38" s="125"/>
    </row>
    <row r="39" spans="2:8" ht="15.75" customHeight="1" x14ac:dyDescent="0.25">
      <c r="B39" s="5"/>
      <c r="D39" s="6"/>
    </row>
  </sheetData>
  <sheetProtection algorithmName="SHA-512" hashValue="8f57aG/0jij7oaFHlHM+LFbwiwRgWz51gt7SXjUOsy+ws3APXWoCQQlx4zmY46/rOUmeK8+tMQLEDHDr5HOBmQ==" saltValue="S347Eqrra6vHcIZwwaLvFg==" spinCount="100000" sheet="1" selectLockedCells="1" selectUnlockedCells="1"/>
  <mergeCells count="4">
    <mergeCell ref="G2:H2"/>
    <mergeCell ref="E13:E14"/>
    <mergeCell ref="F13:F14"/>
    <mergeCell ref="C29:D29"/>
  </mergeCells>
  <pageMargins left="0.7" right="0.7" top="0.75" bottom="0.75" header="0.3" footer="0.3"/>
  <pageSetup scale="78" orientation="landscape" r:id="rId1"/>
  <headerFooter>
    <oddFooter>&amp;L&amp;9(REV 1/2014)&amp;C&amp;9Page &amp;P of &amp;N&amp;R&amp;9&amp;A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pageSetUpPr fitToPage="1"/>
  </sheetPr>
  <dimension ref="B1:H41"/>
  <sheetViews>
    <sheetView showGridLines="0" zoomScaleNormal="100" workbookViewId="0">
      <selection activeCell="A5" sqref="A5"/>
    </sheetView>
  </sheetViews>
  <sheetFormatPr defaultRowHeight="13.2" x14ac:dyDescent="0.25"/>
  <cols>
    <col min="1" max="1" width="3.109375" customWidth="1"/>
    <col min="2" max="2" width="13" customWidth="1"/>
    <col min="3" max="3" width="47.109375" bestFit="1" customWidth="1"/>
    <col min="4" max="4" width="17.44140625" customWidth="1"/>
    <col min="5" max="5" width="23.6640625" customWidth="1"/>
    <col min="6" max="6" width="24.88671875" customWidth="1"/>
    <col min="7" max="7" width="29.44140625" customWidth="1"/>
    <col min="8" max="8" width="12.44140625" bestFit="1" customWidth="1"/>
    <col min="9" max="9" width="15.109375" customWidth="1"/>
    <col min="10" max="11" width="14.44140625" customWidth="1"/>
    <col min="12" max="12" width="14" customWidth="1"/>
  </cols>
  <sheetData>
    <row r="1" spans="2:8" ht="15.6" x14ac:dyDescent="0.3">
      <c r="B1" s="76" t="str">
        <f>'2 Provider Data'!B1</f>
        <v>North Carolina Division of Health Benefits</v>
      </c>
      <c r="E1" s="37"/>
      <c r="G1" s="100" t="s">
        <v>93</v>
      </c>
    </row>
    <row r="2" spans="2:8" ht="15.6" x14ac:dyDescent="0.3">
      <c r="B2" s="76" t="str">
        <f>'2 Provider Data'!B2</f>
        <v>CMS School Based Services Cost Report</v>
      </c>
      <c r="E2" s="37"/>
      <c r="F2" s="114" t="str">
        <f>'2 Provider Data'!D3</f>
        <v>Provider Name:</v>
      </c>
      <c r="G2" s="533" t="str">
        <f>'2 Provider Data'!G3</f>
        <v>Any Government Provider</v>
      </c>
    </row>
    <row r="3" spans="2:8" ht="15.6" x14ac:dyDescent="0.3">
      <c r="B3" s="76" t="s">
        <v>294</v>
      </c>
      <c r="E3" s="37"/>
      <c r="F3" s="114" t="str">
        <f>'2 Provider Data'!D4</f>
        <v>NPI</v>
      </c>
      <c r="G3" s="100">
        <f>'2 Provider Data'!G4</f>
        <v>123456789</v>
      </c>
    </row>
    <row r="4" spans="2:8" ht="15.6" x14ac:dyDescent="0.3">
      <c r="B4" s="6"/>
      <c r="E4" s="37"/>
      <c r="F4" s="114" t="str">
        <f>'2 Provider Data'!D5</f>
        <v>Provider Number:</v>
      </c>
      <c r="G4" s="100">
        <f>'2 Provider Data'!G5</f>
        <v>12345678</v>
      </c>
    </row>
    <row r="5" spans="2:8" ht="15.6" x14ac:dyDescent="0.3">
      <c r="B5" s="6"/>
      <c r="E5" s="37"/>
      <c r="F5" s="114" t="str">
        <f>'2 Provider Data'!D6</f>
        <v>Reporting Period End:</v>
      </c>
      <c r="G5" s="504">
        <f>'2 Provider Data'!G6</f>
        <v>44012</v>
      </c>
    </row>
    <row r="6" spans="2:8" x14ac:dyDescent="0.25">
      <c r="B6" s="6"/>
      <c r="E6" s="37"/>
    </row>
    <row r="7" spans="2:8" x14ac:dyDescent="0.25">
      <c r="B7" s="6"/>
      <c r="E7" s="37"/>
    </row>
    <row r="8" spans="2:8" x14ac:dyDescent="0.25">
      <c r="B8" s="80" t="s">
        <v>206</v>
      </c>
      <c r="E8" s="37"/>
    </row>
    <row r="10" spans="2:8" x14ac:dyDescent="0.25">
      <c r="B10" s="123"/>
      <c r="C10" s="15"/>
      <c r="D10" s="94" t="s">
        <v>89</v>
      </c>
      <c r="E10" s="15"/>
      <c r="F10" s="15"/>
      <c r="G10" s="15"/>
      <c r="H10" s="15"/>
    </row>
    <row r="11" spans="2:8" x14ac:dyDescent="0.25">
      <c r="B11" s="123"/>
      <c r="C11" s="15"/>
      <c r="D11" s="90" t="s">
        <v>123</v>
      </c>
      <c r="E11" s="94" t="s">
        <v>174</v>
      </c>
      <c r="F11" s="94" t="s">
        <v>191</v>
      </c>
      <c r="G11" s="94" t="s">
        <v>63</v>
      </c>
      <c r="H11" s="15"/>
    </row>
    <row r="12" spans="2:8" x14ac:dyDescent="0.25">
      <c r="C12" s="24"/>
      <c r="E12" s="215"/>
      <c r="H12" s="15"/>
    </row>
    <row r="13" spans="2:8" ht="12.75" customHeight="1" x14ac:dyDescent="0.25">
      <c r="C13" s="214"/>
      <c r="D13" s="617" t="s">
        <v>305</v>
      </c>
      <c r="E13" s="617" t="s">
        <v>303</v>
      </c>
      <c r="F13" s="615" t="s">
        <v>304</v>
      </c>
      <c r="G13" s="615" t="s">
        <v>175</v>
      </c>
      <c r="H13" s="15"/>
    </row>
    <row r="14" spans="2:8" ht="47.25" customHeight="1" x14ac:dyDescent="0.25">
      <c r="C14" s="213" t="s">
        <v>180</v>
      </c>
      <c r="D14" s="618"/>
      <c r="E14" s="620"/>
      <c r="F14" s="619"/>
      <c r="G14" s="619" t="s">
        <v>175</v>
      </c>
      <c r="H14" s="15"/>
    </row>
    <row r="15" spans="2:8" ht="17.25" customHeight="1" x14ac:dyDescent="0.25">
      <c r="C15" s="6" t="s">
        <v>122</v>
      </c>
      <c r="E15" s="236">
        <f>ROUND('5 Time Study Results'!K33,4)</f>
        <v>4.9799999999999997E-2</v>
      </c>
      <c r="F15" s="230">
        <f>ROUND(+'2 Provider Data'!$C$39,4)</f>
        <v>0.01</v>
      </c>
      <c r="H15" s="15"/>
    </row>
    <row r="16" spans="2:8" x14ac:dyDescent="0.25">
      <c r="B16" s="88"/>
      <c r="C16" s="39" t="str">
        <f>'6a, 6b  Direct by Discipline'!$B$10</f>
        <v>Speech Therapy</v>
      </c>
      <c r="D16" s="523">
        <f>+'6a, 6b  Direct by Discipline'!$S$20</f>
        <v>0</v>
      </c>
      <c r="E16" s="510">
        <f>$E$15*D16</f>
        <v>0</v>
      </c>
      <c r="F16" s="510">
        <f>$F$15*E16</f>
        <v>0</v>
      </c>
      <c r="G16" s="510">
        <f>E16+F16</f>
        <v>0</v>
      </c>
      <c r="H16" s="15"/>
    </row>
    <row r="17" spans="2:8" x14ac:dyDescent="0.25">
      <c r="B17" s="88"/>
      <c r="C17" s="39" t="str">
        <f>'6a, 6b  Direct by Discipline'!$B$22</f>
        <v>Occupational Therapy</v>
      </c>
      <c r="D17" s="524">
        <f>+'6a, 6b  Direct by Discipline'!$S$32</f>
        <v>0</v>
      </c>
      <c r="E17" s="510">
        <f t="shared" ref="E17:E23" si="0">$E$15*D17</f>
        <v>0</v>
      </c>
      <c r="F17" s="510">
        <f t="shared" ref="F17:F23" si="1">$F$15*E17</f>
        <v>0</v>
      </c>
      <c r="G17" s="510">
        <f t="shared" ref="G17:G23" si="2">E17+F17</f>
        <v>0</v>
      </c>
      <c r="H17" s="15"/>
    </row>
    <row r="18" spans="2:8" x14ac:dyDescent="0.25">
      <c r="B18" s="88"/>
      <c r="C18" s="39" t="str">
        <f>'6a, 6b  Direct by Discipline'!$B$34</f>
        <v>Audiology</v>
      </c>
      <c r="D18" s="524">
        <f>+'6a, 6b  Direct by Discipline'!$S$44</f>
        <v>0</v>
      </c>
      <c r="E18" s="510">
        <f t="shared" si="0"/>
        <v>0</v>
      </c>
      <c r="F18" s="510">
        <f t="shared" si="1"/>
        <v>0</v>
      </c>
      <c r="G18" s="510">
        <f t="shared" si="2"/>
        <v>0</v>
      </c>
      <c r="H18" s="15"/>
    </row>
    <row r="19" spans="2:8" x14ac:dyDescent="0.25">
      <c r="B19" s="88"/>
      <c r="C19" s="39" t="str">
        <f>'6a, 6b  Direct by Discipline'!$B$46</f>
        <v>Physical Therapy</v>
      </c>
      <c r="D19" s="524">
        <f>+'6a, 6b  Direct by Discipline'!$S$56</f>
        <v>0</v>
      </c>
      <c r="E19" s="510">
        <f t="shared" si="0"/>
        <v>0</v>
      </c>
      <c r="F19" s="510">
        <f t="shared" si="1"/>
        <v>0</v>
      </c>
      <c r="G19" s="510">
        <f t="shared" si="2"/>
        <v>0</v>
      </c>
      <c r="H19" s="15"/>
    </row>
    <row r="20" spans="2:8" x14ac:dyDescent="0.25">
      <c r="B20" s="88"/>
      <c r="C20" s="39" t="str">
        <f>'6a, 6b  Direct by Discipline'!B58</f>
        <v>Psychological/Counseling Services</v>
      </c>
      <c r="D20" s="524">
        <f>+'6a, 6b  Direct by Discipline'!$S$68</f>
        <v>0</v>
      </c>
      <c r="E20" s="510">
        <f t="shared" si="0"/>
        <v>0</v>
      </c>
      <c r="F20" s="510">
        <f t="shared" si="1"/>
        <v>0</v>
      </c>
      <c r="G20" s="510">
        <f t="shared" si="2"/>
        <v>0</v>
      </c>
      <c r="H20" s="15"/>
    </row>
    <row r="21" spans="2:8" x14ac:dyDescent="0.25">
      <c r="B21" s="88"/>
      <c r="C21" s="39" t="str">
        <f>'6c, 6d Discipline-Continuation'!B10</f>
        <v>Nursing Services - RN Services</v>
      </c>
      <c r="D21" s="524">
        <f>'6c, 6d Discipline-Continuation'!$S$26</f>
        <v>0</v>
      </c>
      <c r="E21" s="510">
        <f t="shared" si="0"/>
        <v>0</v>
      </c>
      <c r="F21" s="510">
        <f t="shared" si="1"/>
        <v>0</v>
      </c>
      <c r="G21" s="510">
        <f t="shared" si="2"/>
        <v>0</v>
      </c>
      <c r="H21" s="15"/>
    </row>
    <row r="22" spans="2:8" x14ac:dyDescent="0.25">
      <c r="B22" s="88"/>
      <c r="C22" s="166" t="str">
        <f>'6c, 6d Discipline-Continuation'!B28</f>
        <v>Nursing Services - LPN Services</v>
      </c>
      <c r="D22" s="524">
        <f>'6c, 6d Discipline-Continuation'!$S$43</f>
        <v>0</v>
      </c>
      <c r="E22" s="510">
        <f t="shared" si="0"/>
        <v>0</v>
      </c>
      <c r="F22" s="510">
        <f t="shared" si="1"/>
        <v>0</v>
      </c>
      <c r="G22" s="510">
        <f t="shared" si="2"/>
        <v>0</v>
      </c>
      <c r="H22" s="15"/>
    </row>
    <row r="23" spans="2:8" x14ac:dyDescent="0.25">
      <c r="B23" s="88"/>
      <c r="C23" s="249" t="str">
        <f>'6c, 6d Discipline-Continuation'!B45</f>
        <v>Nursing Services - Delegated Services</v>
      </c>
      <c r="D23" s="524">
        <f>'6c, 6d Discipline-Continuation'!$S$62</f>
        <v>0</v>
      </c>
      <c r="E23" s="510">
        <f t="shared" si="0"/>
        <v>0</v>
      </c>
      <c r="F23" s="510">
        <f t="shared" si="1"/>
        <v>0</v>
      </c>
      <c r="G23" s="510">
        <f t="shared" si="2"/>
        <v>0</v>
      </c>
      <c r="H23" s="15"/>
    </row>
    <row r="24" spans="2:8" x14ac:dyDescent="0.25">
      <c r="B24" s="88"/>
      <c r="C24" s="249"/>
      <c r="D24" s="526"/>
      <c r="E24" s="91"/>
      <c r="F24" s="91"/>
      <c r="G24" s="91"/>
      <c r="H24" s="15"/>
    </row>
    <row r="25" spans="2:8" x14ac:dyDescent="0.25">
      <c r="B25" s="88"/>
      <c r="C25" s="143"/>
      <c r="D25" s="526"/>
      <c r="E25" s="91"/>
      <c r="F25" s="91"/>
      <c r="G25" s="91"/>
      <c r="H25" s="15"/>
    </row>
    <row r="26" spans="2:8" ht="13.8" thickBot="1" x14ac:dyDescent="0.3">
      <c r="B26" s="5"/>
      <c r="C26" s="49" t="s">
        <v>177</v>
      </c>
      <c r="D26" s="126">
        <f>SUM(D16:D25)</f>
        <v>0</v>
      </c>
      <c r="E26" s="126">
        <f>SUM(E16:E25)</f>
        <v>0</v>
      </c>
      <c r="F26" s="126">
        <f>SUM(F16:F25)</f>
        <v>0</v>
      </c>
      <c r="G26" s="126">
        <f>SUM(G16:G25)</f>
        <v>0</v>
      </c>
      <c r="H26" s="15"/>
    </row>
    <row r="27" spans="2:8" ht="13.8" thickTop="1" x14ac:dyDescent="0.25">
      <c r="B27" s="15"/>
      <c r="C27" s="142"/>
      <c r="H27" s="15"/>
    </row>
    <row r="28" spans="2:8" x14ac:dyDescent="0.25">
      <c r="B28" s="5"/>
      <c r="D28" s="219" t="s">
        <v>137</v>
      </c>
      <c r="E28" s="94" t="s">
        <v>174</v>
      </c>
      <c r="F28" s="94" t="s">
        <v>191</v>
      </c>
      <c r="G28" s="94" t="s">
        <v>63</v>
      </c>
      <c r="H28" s="15"/>
    </row>
    <row r="29" spans="2:8" x14ac:dyDescent="0.25">
      <c r="B29" s="5"/>
      <c r="D29" s="216" t="s">
        <v>98</v>
      </c>
      <c r="F29" s="24"/>
      <c r="G29" s="24"/>
      <c r="H29" s="15"/>
    </row>
    <row r="30" spans="2:8" ht="43.5" customHeight="1" x14ac:dyDescent="0.25">
      <c r="B30" s="5"/>
      <c r="C30" s="221" t="s">
        <v>106</v>
      </c>
      <c r="D30" s="92" t="s">
        <v>70</v>
      </c>
      <c r="E30" s="220" t="s">
        <v>306</v>
      </c>
      <c r="F30" s="92" t="s">
        <v>307</v>
      </c>
      <c r="G30" s="92" t="s">
        <v>175</v>
      </c>
      <c r="H30" s="15"/>
    </row>
    <row r="31" spans="2:8" ht="15.75" customHeight="1" x14ac:dyDescent="0.25">
      <c r="B31" s="5"/>
      <c r="C31" s="6" t="s">
        <v>178</v>
      </c>
      <c r="D31" s="116"/>
      <c r="E31" s="230">
        <f>ROUND('3  Cost Allocation Statistics'!$I$18,4)</f>
        <v>0.01</v>
      </c>
      <c r="F31" s="230">
        <f>ROUND('2 Provider Data'!C39,4)</f>
        <v>0.01</v>
      </c>
      <c r="G31" s="60"/>
      <c r="H31" s="15"/>
    </row>
    <row r="32" spans="2:8" ht="15.75" customHeight="1" x14ac:dyDescent="0.25">
      <c r="B32" s="88"/>
      <c r="C32" s="166" t="str">
        <f>'8 Other Direct Admin Cost'!$B$11</f>
        <v>Other Admin Claiming Cost - State MAC Plan</v>
      </c>
      <c r="D32" s="91">
        <f>'8 Other Direct Admin Cost'!M20</f>
        <v>0</v>
      </c>
      <c r="E32" s="91">
        <f>$E$31*D32</f>
        <v>0</v>
      </c>
      <c r="F32" s="124">
        <f>$F$31*D32</f>
        <v>0</v>
      </c>
      <c r="G32" s="91">
        <f>F32+E32</f>
        <v>0</v>
      </c>
      <c r="H32" s="15"/>
    </row>
    <row r="33" spans="2:8" ht="15.75" customHeight="1" x14ac:dyDescent="0.25">
      <c r="B33" s="88"/>
      <c r="C33" s="217"/>
      <c r="D33" s="268"/>
      <c r="E33" s="124"/>
      <c r="F33" s="124"/>
      <c r="G33" s="522"/>
      <c r="H33" s="15"/>
    </row>
    <row r="34" spans="2:8" ht="15.75" customHeight="1" thickBot="1" x14ac:dyDescent="0.3">
      <c r="B34" s="5"/>
      <c r="C34" s="49" t="s">
        <v>70</v>
      </c>
      <c r="D34" s="126">
        <f>SUM(D32:D33)</f>
        <v>0</v>
      </c>
      <c r="E34" s="126">
        <f>SUM(E32:E33)</f>
        <v>0</v>
      </c>
      <c r="F34" s="126">
        <f>SUM(F32:F33)</f>
        <v>0</v>
      </c>
      <c r="G34" s="126">
        <f>SUM(G32:G33)</f>
        <v>0</v>
      </c>
      <c r="H34" s="15"/>
    </row>
    <row r="35" spans="2:8" ht="15.75" customHeight="1" thickTop="1" thickBot="1" x14ac:dyDescent="0.3">
      <c r="B35" s="5"/>
      <c r="C35" s="146"/>
      <c r="D35" s="29"/>
      <c r="H35" s="15"/>
    </row>
    <row r="36" spans="2:8" ht="15.75" customHeight="1" thickTop="1" x14ac:dyDescent="0.3">
      <c r="B36" s="5"/>
      <c r="C36" s="206" t="s">
        <v>176</v>
      </c>
      <c r="D36" s="29"/>
      <c r="G36" s="235" t="s">
        <v>46</v>
      </c>
      <c r="H36" s="15"/>
    </row>
    <row r="37" spans="2:8" ht="15.75" customHeight="1" thickBot="1" x14ac:dyDescent="0.35">
      <c r="B37" s="5"/>
      <c r="C37" s="58" t="s">
        <v>197</v>
      </c>
      <c r="D37" s="229"/>
      <c r="E37" s="229"/>
      <c r="F37" s="239" t="s">
        <v>168</v>
      </c>
      <c r="G37" s="237">
        <f>+G26+G34</f>
        <v>0</v>
      </c>
      <c r="H37" s="15"/>
    </row>
    <row r="38" spans="2:8" ht="20.25" customHeight="1" thickTop="1" x14ac:dyDescent="0.25">
      <c r="B38" s="5"/>
      <c r="H38" s="15"/>
    </row>
    <row r="39" spans="2:8" ht="20.25" customHeight="1" x14ac:dyDescent="0.25">
      <c r="B39" s="5"/>
      <c r="H39" s="15"/>
    </row>
    <row r="40" spans="2:8" ht="20.25" customHeight="1" x14ac:dyDescent="0.3">
      <c r="B40" s="208"/>
      <c r="D40" s="6"/>
      <c r="E40" s="125"/>
      <c r="H40" s="15"/>
    </row>
    <row r="41" spans="2:8" ht="20.25" customHeight="1" x14ac:dyDescent="0.25">
      <c r="B41" s="5"/>
      <c r="D41" s="6"/>
    </row>
  </sheetData>
  <sheetProtection algorithmName="SHA-512" hashValue="UbTjHWW7PGd+du2XQb0WzYT2VKomULPqoenQPHyycYVMUYKCeXCZs3igupXatEoEwpfN/rEjespdeoE8FEEFCQ==" saltValue="mwTlu7kXZDC5WfnDTdlJmg==" spinCount="100000" sheet="1" selectLockedCells="1"/>
  <customSheetViews>
    <customSheetView guid="{9D87EA3D-9227-4A32-8926-FF7BE3A36AF7}" fitToPage="1" showRuler="0" topLeftCell="A13">
      <selection activeCell="A41" sqref="A41"/>
      <pageMargins left="0.25" right="0" top="0.25" bottom="0.75" header="0.5" footer="0.5"/>
      <printOptions headings="1"/>
      <pageSetup scale="79" orientation="landscape" r:id="rId1"/>
      <headerFooter alignWithMargins="0">
        <oddFooter xml:space="preserve">&amp;LFORM CMS-10231&amp;CPage 5&amp;RExhibit 4B
</oddFooter>
      </headerFooter>
    </customSheetView>
  </customSheetViews>
  <mergeCells count="4">
    <mergeCell ref="F13:F14"/>
    <mergeCell ref="E13:E14"/>
    <mergeCell ref="G13:G14"/>
    <mergeCell ref="D13:D14"/>
  </mergeCells>
  <phoneticPr fontId="3" type="noConversion"/>
  <printOptions horizontalCentered="1" verticalCentered="1"/>
  <pageMargins left="0.25" right="0" top="0.25" bottom="0.75" header="0.5" footer="0.5"/>
  <pageSetup scale="82" orientation="landscape" r:id="rId2"/>
  <headerFooter alignWithMargins="0">
    <oddFooter>&amp;L&amp;9(Rev  1/2014)&amp;C&amp;9Page &amp;P of &amp;N&amp;R&amp;9&amp;A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pageSetUpPr fitToPage="1"/>
  </sheetPr>
  <dimension ref="B1:G42"/>
  <sheetViews>
    <sheetView showGridLines="0" topLeftCell="A4" zoomScaleNormal="100" workbookViewId="0">
      <selection activeCell="G34" sqref="G34"/>
    </sheetView>
  </sheetViews>
  <sheetFormatPr defaultRowHeight="13.2" x14ac:dyDescent="0.25"/>
  <cols>
    <col min="1" max="1" width="3.88671875" customWidth="1"/>
    <col min="2" max="2" width="4" customWidth="1"/>
    <col min="3" max="3" width="62.109375" bestFit="1" customWidth="1"/>
    <col min="4" max="4" width="17.6640625" customWidth="1"/>
    <col min="5" max="5" width="19.88671875" customWidth="1"/>
    <col min="6" max="6" width="17.5546875" customWidth="1"/>
    <col min="7" max="7" width="20.88671875" customWidth="1"/>
  </cols>
  <sheetData>
    <row r="1" spans="2:7" ht="15.6" x14ac:dyDescent="0.3">
      <c r="B1" s="76" t="str">
        <f>'2 Provider Data'!B1</f>
        <v>North Carolina Division of Health Benefits</v>
      </c>
      <c r="G1" s="100" t="s">
        <v>94</v>
      </c>
    </row>
    <row r="2" spans="2:7" ht="15.6" x14ac:dyDescent="0.3">
      <c r="B2" s="76" t="str">
        <f>'2 Provider Data'!$B$2</f>
        <v>CMS School Based Services Cost Report</v>
      </c>
      <c r="E2" s="114" t="str">
        <f>'3  Cost Allocation Statistics'!G2</f>
        <v>Provider Name:</v>
      </c>
      <c r="F2" s="102"/>
      <c r="G2" s="100" t="str">
        <f>'2 Provider Data'!$G$3</f>
        <v>Any Government Provider</v>
      </c>
    </row>
    <row r="3" spans="2:7" ht="15.6" x14ac:dyDescent="0.3">
      <c r="B3" s="76" t="s">
        <v>148</v>
      </c>
      <c r="E3" s="114" t="str">
        <f>'3  Cost Allocation Statistics'!G3</f>
        <v>NPI</v>
      </c>
      <c r="G3" s="100">
        <f>'3  Cost Allocation Statistics'!I3</f>
        <v>123456789</v>
      </c>
    </row>
    <row r="4" spans="2:7" ht="15.6" x14ac:dyDescent="0.3">
      <c r="B4" s="6"/>
      <c r="E4" s="114" t="str">
        <f>'3  Cost Allocation Statistics'!G4</f>
        <v>Provider Number:</v>
      </c>
      <c r="G4" s="100">
        <f>'2 Provider Data'!$G$5</f>
        <v>12345678</v>
      </c>
    </row>
    <row r="5" spans="2:7" ht="15.6" x14ac:dyDescent="0.3">
      <c r="B5" s="6"/>
      <c r="E5" s="114" t="str">
        <f>'3  Cost Allocation Statistics'!G5</f>
        <v>Reporting Period End:</v>
      </c>
      <c r="G5" s="159">
        <f>'2 Provider Data'!$G$6</f>
        <v>44012</v>
      </c>
    </row>
    <row r="6" spans="2:7" x14ac:dyDescent="0.25">
      <c r="B6" s="77"/>
    </row>
    <row r="7" spans="2:7" x14ac:dyDescent="0.25">
      <c r="B7" s="6"/>
    </row>
    <row r="8" spans="2:7" x14ac:dyDescent="0.25">
      <c r="B8" s="80" t="s">
        <v>207</v>
      </c>
    </row>
    <row r="10" spans="2:7" x14ac:dyDescent="0.25">
      <c r="B10" s="123"/>
      <c r="C10" s="15"/>
      <c r="D10" s="90" t="s">
        <v>89</v>
      </c>
      <c r="E10" s="15"/>
      <c r="F10" s="15"/>
      <c r="G10" s="15"/>
    </row>
    <row r="11" spans="2:7" x14ac:dyDescent="0.25">
      <c r="B11" s="123"/>
      <c r="C11" s="15"/>
      <c r="D11" s="90" t="s">
        <v>124</v>
      </c>
      <c r="E11" s="94" t="s">
        <v>170</v>
      </c>
      <c r="F11" s="94" t="s">
        <v>181</v>
      </c>
      <c r="G11" s="94" t="s">
        <v>182</v>
      </c>
    </row>
    <row r="12" spans="2:7" x14ac:dyDescent="0.25">
      <c r="C12" s="24"/>
    </row>
    <row r="13" spans="2:7" ht="27" customHeight="1" x14ac:dyDescent="0.25">
      <c r="C13" s="214"/>
      <c r="D13" s="615" t="s">
        <v>212</v>
      </c>
      <c r="E13" s="615" t="s">
        <v>309</v>
      </c>
      <c r="F13" s="51" t="s">
        <v>41</v>
      </c>
      <c r="G13" s="231" t="s">
        <v>171</v>
      </c>
    </row>
    <row r="14" spans="2:7" ht="29.25" customHeight="1" x14ac:dyDescent="0.25">
      <c r="C14" s="218" t="s">
        <v>107</v>
      </c>
      <c r="D14" s="619"/>
      <c r="E14" s="619"/>
      <c r="F14" s="93" t="s">
        <v>73</v>
      </c>
      <c r="G14" s="89" t="s">
        <v>172</v>
      </c>
    </row>
    <row r="15" spans="2:7" ht="17.25" customHeight="1" x14ac:dyDescent="0.25">
      <c r="C15" s="6" t="s">
        <v>125</v>
      </c>
      <c r="E15" s="230">
        <f>ROUND(+'2 Provider Data'!$C$39,4)</f>
        <v>0.01</v>
      </c>
      <c r="G15" s="230">
        <f>ROUND('3  Cost Allocation Statistics'!$I$25,4)</f>
        <v>0.01</v>
      </c>
    </row>
    <row r="16" spans="2:7" x14ac:dyDescent="0.25">
      <c r="B16" s="88"/>
      <c r="C16" s="39" t="str">
        <f>'7 Other Direct Medical Cost'!$B$11</f>
        <v>Direct Medical Supplies, Materials &amp; Other Cost</v>
      </c>
      <c r="D16" s="523">
        <f>'7 Other Direct Medical Cost'!M19</f>
        <v>0</v>
      </c>
      <c r="E16" s="510">
        <f>$E$15*D16</f>
        <v>0</v>
      </c>
      <c r="F16" s="510">
        <f>+D16+E16</f>
        <v>0</v>
      </c>
      <c r="G16" s="510">
        <f>$G$15*F16</f>
        <v>0</v>
      </c>
    </row>
    <row r="17" spans="2:7" x14ac:dyDescent="0.25">
      <c r="B17" s="88"/>
      <c r="C17" s="217"/>
      <c r="D17" s="526"/>
      <c r="E17" s="91"/>
      <c r="F17" s="91"/>
      <c r="G17" s="91"/>
    </row>
    <row r="18" spans="2:7" x14ac:dyDescent="0.25">
      <c r="B18" s="88"/>
      <c r="C18" s="217"/>
      <c r="D18" s="522"/>
      <c r="E18" s="124"/>
      <c r="F18" s="124"/>
      <c r="G18" s="124"/>
    </row>
    <row r="19" spans="2:7" ht="13.8" thickBot="1" x14ac:dyDescent="0.3">
      <c r="B19" s="5"/>
      <c r="C19" s="49" t="s">
        <v>88</v>
      </c>
      <c r="D19" s="126">
        <f>SUM(D16:D18)</f>
        <v>0</v>
      </c>
      <c r="E19" s="126">
        <f>SUM(E16:E18)</f>
        <v>0</v>
      </c>
      <c r="F19" s="126">
        <f>SUM(F16:F18)</f>
        <v>0</v>
      </c>
      <c r="G19" s="126">
        <f>SUM(G16:G18)</f>
        <v>0</v>
      </c>
    </row>
    <row r="20" spans="2:7" ht="13.8" thickTop="1" x14ac:dyDescent="0.25">
      <c r="B20" s="5"/>
    </row>
    <row r="21" spans="2:7" hidden="1" x14ac:dyDescent="0.25">
      <c r="B21" s="5"/>
      <c r="C21" t="s">
        <v>3</v>
      </c>
      <c r="D21" s="29" t="e">
        <f>+'6a, 6b  Direct by Discipline'!#REF!</f>
        <v>#REF!</v>
      </c>
    </row>
    <row r="22" spans="2:7" x14ac:dyDescent="0.25">
      <c r="B22" s="5"/>
      <c r="D22" s="219" t="s">
        <v>89</v>
      </c>
      <c r="E22" s="94" t="s">
        <v>170</v>
      </c>
      <c r="F22" s="94" t="s">
        <v>181</v>
      </c>
      <c r="G22" s="94" t="s">
        <v>182</v>
      </c>
    </row>
    <row r="23" spans="2:7" x14ac:dyDescent="0.25">
      <c r="B23" s="5"/>
      <c r="D23" s="216" t="s">
        <v>124</v>
      </c>
      <c r="E23" s="24"/>
      <c r="F23" s="24"/>
      <c r="G23" s="24"/>
    </row>
    <row r="24" spans="2:7" ht="26.25" customHeight="1" x14ac:dyDescent="0.25">
      <c r="C24" s="214"/>
      <c r="D24" s="615" t="s">
        <v>212</v>
      </c>
      <c r="E24" s="615" t="s">
        <v>310</v>
      </c>
      <c r="F24" s="51"/>
      <c r="G24" s="231" t="s">
        <v>171</v>
      </c>
    </row>
    <row r="25" spans="2:7" ht="30.75" customHeight="1" x14ac:dyDescent="0.25">
      <c r="B25" s="5"/>
      <c r="C25" s="218" t="s">
        <v>108</v>
      </c>
      <c r="D25" s="619"/>
      <c r="E25" s="619"/>
      <c r="F25" s="93" t="s">
        <v>73</v>
      </c>
      <c r="G25" s="89" t="s">
        <v>172</v>
      </c>
    </row>
    <row r="26" spans="2:7" ht="17.25" customHeight="1" x14ac:dyDescent="0.25">
      <c r="B26" s="5"/>
      <c r="C26" s="6" t="s">
        <v>125</v>
      </c>
      <c r="E26" s="230">
        <f>E15</f>
        <v>0.01</v>
      </c>
      <c r="G26" s="230">
        <f>G15</f>
        <v>0.01</v>
      </c>
    </row>
    <row r="27" spans="2:7" ht="15.75" customHeight="1" x14ac:dyDescent="0.25">
      <c r="B27" s="88"/>
      <c r="C27" s="39" t="str">
        <f>'7 Other Direct Medical Cost'!$B$21</f>
        <v>Direct Medical Equipment</v>
      </c>
      <c r="D27" s="523">
        <f>'7 Other Direct Medical Cost'!M29</f>
        <v>0</v>
      </c>
      <c r="E27" s="510">
        <f>$E$15*D27</f>
        <v>0</v>
      </c>
      <c r="F27" s="510">
        <f>+D27+E27</f>
        <v>0</v>
      </c>
      <c r="G27" s="510">
        <f>$G$15*F27</f>
        <v>0</v>
      </c>
    </row>
    <row r="28" spans="2:7" ht="15.75" customHeight="1" x14ac:dyDescent="0.25">
      <c r="B28" s="5"/>
      <c r="C28" s="217"/>
      <c r="D28" s="527"/>
      <c r="E28" s="124"/>
      <c r="F28" s="528"/>
      <c r="G28" s="528"/>
    </row>
    <row r="29" spans="2:7" ht="15.75" customHeight="1" thickBot="1" x14ac:dyDescent="0.3">
      <c r="B29" s="5"/>
      <c r="C29" s="49" t="s">
        <v>87</v>
      </c>
      <c r="D29" s="126">
        <f>SUM(D27:D28)</f>
        <v>0</v>
      </c>
      <c r="E29" s="126">
        <f>SUM(E27:E28)</f>
        <v>0</v>
      </c>
      <c r="F29" s="126">
        <f>SUM(F27:F28)</f>
        <v>0</v>
      </c>
      <c r="G29" s="126">
        <f>SUM(G27:G28)</f>
        <v>0</v>
      </c>
    </row>
    <row r="30" spans="2:7" ht="15.75" customHeight="1" thickTop="1" x14ac:dyDescent="0.25">
      <c r="B30" s="5"/>
      <c r="D30" s="95"/>
    </row>
    <row r="31" spans="2:7" ht="15.75" customHeight="1" thickBot="1" x14ac:dyDescent="0.3">
      <c r="B31" s="5"/>
    </row>
    <row r="32" spans="2:7" ht="15.75" customHeight="1" thickTop="1" x14ac:dyDescent="0.3">
      <c r="B32" s="5"/>
      <c r="C32" s="210"/>
      <c r="D32" s="52"/>
      <c r="E32" s="35"/>
      <c r="F32" s="53"/>
      <c r="G32" s="234" t="s">
        <v>46</v>
      </c>
    </row>
    <row r="33" spans="2:7" ht="15.75" customHeight="1" x14ac:dyDescent="0.25">
      <c r="B33" s="5"/>
      <c r="D33" s="29"/>
      <c r="G33" s="232"/>
    </row>
    <row r="34" spans="2:7" ht="15.75" customHeight="1" thickBot="1" x14ac:dyDescent="0.35">
      <c r="B34" s="5"/>
      <c r="C34" s="118" t="s">
        <v>208</v>
      </c>
      <c r="E34" s="97"/>
      <c r="F34" s="240" t="s">
        <v>168</v>
      </c>
      <c r="G34" s="233">
        <f>G29+G19</f>
        <v>0</v>
      </c>
    </row>
    <row r="35" spans="2:7" ht="15.75" customHeight="1" thickTop="1" x14ac:dyDescent="0.25">
      <c r="B35" s="5"/>
    </row>
    <row r="36" spans="2:7" x14ac:dyDescent="0.25">
      <c r="B36" s="5"/>
      <c r="C36" t="s">
        <v>41</v>
      </c>
      <c r="D36" s="6"/>
      <c r="E36" s="5"/>
      <c r="F36" s="5"/>
      <c r="G36" s="5"/>
    </row>
    <row r="37" spans="2:7" x14ac:dyDescent="0.25">
      <c r="B37" s="5"/>
    </row>
    <row r="38" spans="2:7" ht="22.5" customHeight="1" x14ac:dyDescent="0.3">
      <c r="B38" s="5"/>
      <c r="G38" s="110"/>
    </row>
    <row r="39" spans="2:7" ht="22.5" customHeight="1" x14ac:dyDescent="0.3">
      <c r="B39" s="5"/>
      <c r="D39" s="76"/>
      <c r="E39" s="191"/>
      <c r="G39" s="110"/>
    </row>
    <row r="40" spans="2:7" ht="22.5" customHeight="1" x14ac:dyDescent="0.3">
      <c r="B40" s="208"/>
      <c r="D40" s="125"/>
    </row>
    <row r="41" spans="2:7" ht="22.5" customHeight="1" x14ac:dyDescent="0.25">
      <c r="B41" s="5"/>
      <c r="D41" s="6"/>
    </row>
    <row r="42" spans="2:7" ht="15.75" customHeight="1" x14ac:dyDescent="0.25">
      <c r="B42" s="5"/>
      <c r="D42" s="6"/>
    </row>
  </sheetData>
  <sheetProtection algorithmName="SHA-512" hashValue="nEMcir5tOrvKv+s0vOU9s8u3vGbhlw4sqNwkLn1A6xHI6EqjTknMWmhDuOi4l6zJ8GfgkwST2D6EcrY64Fm+kQ==" saltValue="JeEpIMVzwZpt311T/9uLEg==" spinCount="100000" sheet="1" selectLockedCells="1"/>
  <customSheetViews>
    <customSheetView guid="{9D87EA3D-9227-4A32-8926-FF7BE3A36AF7}" fitToPage="1" hiddenRows="1" showRuler="0">
      <selection activeCell="C33" sqref="C33"/>
      <pageMargins left="0.25" right="0.25" top="0.25" bottom="0.75" header="0.5" footer="0.5"/>
      <printOptions headings="1"/>
      <pageSetup scale="73" orientation="landscape" r:id="rId1"/>
      <headerFooter alignWithMargins="0">
        <oddFooter xml:space="preserve">&amp;LFORM CMS-10231&amp;CPage 6&amp;RExhibit 4C
</oddFooter>
      </headerFooter>
    </customSheetView>
  </customSheetViews>
  <mergeCells count="4">
    <mergeCell ref="D24:D25"/>
    <mergeCell ref="E24:E25"/>
    <mergeCell ref="E13:E14"/>
    <mergeCell ref="D13:D14"/>
  </mergeCells>
  <phoneticPr fontId="3" type="noConversion"/>
  <printOptions horizontalCentered="1" verticalCentered="1"/>
  <pageMargins left="0.25" right="0.25" top="0.25" bottom="0.75" header="0.5" footer="0.5"/>
  <pageSetup scale="88" orientation="landscape" r:id="rId2"/>
  <headerFooter alignWithMargins="0">
    <oddFooter>&amp;L&amp;9(Rev  1/2014)&amp;C&amp;9Page &amp;P of &amp;N&amp;R&amp;9&amp;A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O49"/>
  <sheetViews>
    <sheetView showGridLines="0" zoomScaleNormal="100" workbookViewId="0">
      <selection activeCell="E26" sqref="E26"/>
    </sheetView>
  </sheetViews>
  <sheetFormatPr defaultRowHeight="13.2" x14ac:dyDescent="0.25"/>
  <cols>
    <col min="1" max="1" width="3.5546875" customWidth="1"/>
    <col min="2" max="2" width="13.109375" customWidth="1"/>
    <col min="3" max="3" width="62.6640625" customWidth="1"/>
    <col min="4" max="4" width="9.109375" style="5" customWidth="1"/>
    <col min="5" max="6" width="15.109375" customWidth="1"/>
    <col min="7" max="8" width="14" customWidth="1"/>
    <col min="9" max="9" width="18.109375" customWidth="1"/>
    <col min="10" max="10" width="15.109375" style="5" customWidth="1"/>
    <col min="11" max="12" width="13" customWidth="1"/>
    <col min="13" max="13" width="20.88671875" customWidth="1"/>
    <col min="14" max="14" width="15.88671875" customWidth="1"/>
  </cols>
  <sheetData>
    <row r="1" spans="2:15" ht="15.75" customHeight="1" x14ac:dyDescent="0.3">
      <c r="B1" s="76" t="str">
        <f>'2 Provider Data'!B1</f>
        <v>North Carolina Division of Health Benefits</v>
      </c>
      <c r="E1" s="37" t="s">
        <v>41</v>
      </c>
      <c r="L1" s="100" t="s">
        <v>95</v>
      </c>
    </row>
    <row r="2" spans="2:15" ht="15.75" customHeight="1" x14ac:dyDescent="0.3">
      <c r="B2" s="76" t="str">
        <f>'2 Provider Data'!B2</f>
        <v>CMS School Based Services Cost Report</v>
      </c>
      <c r="C2" s="6"/>
      <c r="E2" s="37"/>
      <c r="G2" s="229"/>
      <c r="H2" s="229"/>
      <c r="I2" s="114" t="str">
        <f>'2 Provider Data'!D3</f>
        <v>Provider Name:</v>
      </c>
      <c r="J2" s="614" t="str">
        <f>'2 Provider Data'!G3</f>
        <v>Any Government Provider</v>
      </c>
      <c r="K2" s="614"/>
      <c r="L2" s="614"/>
    </row>
    <row r="3" spans="2:15" ht="15.75" customHeight="1" x14ac:dyDescent="0.3">
      <c r="B3" s="76" t="s">
        <v>103</v>
      </c>
      <c r="C3" s="6"/>
      <c r="E3" s="125"/>
      <c r="I3" s="114" t="str">
        <f>'2 Provider Data'!D4</f>
        <v>NPI</v>
      </c>
      <c r="J3" s="460"/>
      <c r="K3" s="460"/>
      <c r="L3" s="100">
        <f>'2 Provider Data'!G4</f>
        <v>123456789</v>
      </c>
    </row>
    <row r="4" spans="2:15" ht="15.75" customHeight="1" x14ac:dyDescent="0.3">
      <c r="C4" s="6"/>
      <c r="E4" s="37"/>
      <c r="I4" s="114" t="str">
        <f>'2 Provider Data'!D5</f>
        <v>Provider Number:</v>
      </c>
      <c r="J4" s="101"/>
      <c r="K4" s="101"/>
      <c r="L4" s="100">
        <f>'2 Provider Data'!G5</f>
        <v>12345678</v>
      </c>
    </row>
    <row r="5" spans="2:15" ht="15.75" customHeight="1" x14ac:dyDescent="0.3">
      <c r="C5" s="6"/>
      <c r="E5" s="37"/>
      <c r="I5" s="114" t="str">
        <f>'2 Provider Data'!D6</f>
        <v>Reporting Period End:</v>
      </c>
      <c r="J5" s="101"/>
      <c r="K5" s="101"/>
      <c r="L5" s="159">
        <f>'2 Provider Data'!G6</f>
        <v>44012</v>
      </c>
    </row>
    <row r="6" spans="2:15" ht="15.75" customHeight="1" x14ac:dyDescent="0.3">
      <c r="B6" s="76" t="s">
        <v>90</v>
      </c>
      <c r="C6" s="168"/>
      <c r="D6" s="167" t="s">
        <v>22</v>
      </c>
      <c r="E6" s="11"/>
      <c r="F6" s="11"/>
    </row>
    <row r="7" spans="2:15" ht="15.75" customHeight="1" x14ac:dyDescent="0.25">
      <c r="C7" s="24"/>
      <c r="D7" s="137"/>
      <c r="E7" s="24"/>
      <c r="F7" s="24"/>
      <c r="G7" s="24"/>
      <c r="H7" s="24"/>
      <c r="I7" s="24"/>
      <c r="J7" s="137"/>
      <c r="K7" s="156" t="s">
        <v>183</v>
      </c>
      <c r="L7" s="24"/>
    </row>
    <row r="8" spans="2:15" ht="15.75" customHeight="1" x14ac:dyDescent="0.25">
      <c r="B8" s="23"/>
      <c r="C8" s="157"/>
      <c r="D8" s="111" t="s">
        <v>135</v>
      </c>
      <c r="E8" s="88" t="s">
        <v>47</v>
      </c>
      <c r="F8" s="103" t="s">
        <v>72</v>
      </c>
      <c r="G8" s="586" t="s">
        <v>337</v>
      </c>
      <c r="H8" s="587" t="s">
        <v>338</v>
      </c>
      <c r="I8" s="621" t="s">
        <v>75</v>
      </c>
      <c r="J8" s="622"/>
      <c r="K8" s="623"/>
      <c r="L8" s="104"/>
    </row>
    <row r="9" spans="2:15" ht="15.75" customHeight="1" x14ac:dyDescent="0.25">
      <c r="B9" s="23"/>
      <c r="C9" s="40" t="s">
        <v>71</v>
      </c>
      <c r="D9" s="107" t="s">
        <v>131</v>
      </c>
      <c r="E9" s="88" t="s">
        <v>48</v>
      </c>
      <c r="F9" s="88" t="s">
        <v>50</v>
      </c>
      <c r="G9" s="88" t="s">
        <v>138</v>
      </c>
      <c r="H9" s="586" t="s">
        <v>138</v>
      </c>
      <c r="I9" s="88" t="s">
        <v>138</v>
      </c>
      <c r="J9" s="153" t="s">
        <v>67</v>
      </c>
      <c r="K9" s="153" t="s">
        <v>46</v>
      </c>
      <c r="L9" s="106"/>
      <c r="M9" s="45"/>
    </row>
    <row r="10" spans="2:15" ht="15.75" customHeight="1" x14ac:dyDescent="0.25">
      <c r="B10" s="23"/>
      <c r="C10" t="s">
        <v>109</v>
      </c>
      <c r="D10" s="108" t="s">
        <v>132</v>
      </c>
      <c r="E10" s="529" t="s">
        <v>49</v>
      </c>
      <c r="F10" s="87" t="s">
        <v>209</v>
      </c>
      <c r="G10" s="87" t="s">
        <v>51</v>
      </c>
      <c r="H10" s="588" t="s">
        <v>51</v>
      </c>
      <c r="I10" s="87" t="s">
        <v>133</v>
      </c>
      <c r="J10" s="154" t="s">
        <v>68</v>
      </c>
      <c r="K10" s="154" t="s">
        <v>45</v>
      </c>
      <c r="L10" s="530" t="s">
        <v>4</v>
      </c>
      <c r="M10" s="46"/>
      <c r="N10" s="47"/>
      <c r="O10" s="54"/>
    </row>
    <row r="11" spans="2:15" ht="15.75" customHeight="1" x14ac:dyDescent="0.25">
      <c r="B11" s="23"/>
      <c r="D11" s="107"/>
      <c r="E11" s="23"/>
      <c r="F11" s="23"/>
      <c r="G11" s="23"/>
      <c r="H11" s="23"/>
      <c r="I11" s="23"/>
      <c r="J11" s="153"/>
      <c r="K11" s="155"/>
      <c r="L11" s="105"/>
    </row>
    <row r="12" spans="2:15" ht="15.75" customHeight="1" x14ac:dyDescent="0.25">
      <c r="B12" s="23"/>
      <c r="C12" s="262" t="s">
        <v>6</v>
      </c>
      <c r="D12" s="263">
        <v>4</v>
      </c>
      <c r="E12" s="331">
        <v>0.02</v>
      </c>
      <c r="F12" s="252">
        <f>ROUND(E12/($E$33-$E$30),5)</f>
        <v>2.4389999999999998E-2</v>
      </c>
      <c r="G12" s="253">
        <f>IF(D12=1,F12,0)</f>
        <v>0</v>
      </c>
      <c r="H12" s="253"/>
      <c r="I12" s="253">
        <f>IF(D12=2,F12,0)</f>
        <v>0</v>
      </c>
      <c r="J12" s="254">
        <v>0</v>
      </c>
      <c r="K12" s="253">
        <f>IF(J12&gt;0,J12*I12,0)</f>
        <v>0</v>
      </c>
      <c r="L12" s="253">
        <f>IF(D12=1,"Medical",IF(D12=2,"Admin",IF(D12=3,0,IF(D12=4,0,IF(D12=0,0)))))</f>
        <v>0</v>
      </c>
      <c r="M12" s="44"/>
      <c r="N12" s="48"/>
      <c r="O12" s="5"/>
    </row>
    <row r="13" spans="2:15" ht="15.75" customHeight="1" x14ac:dyDescent="0.25">
      <c r="B13" s="23"/>
      <c r="C13" s="262" t="s">
        <v>7</v>
      </c>
      <c r="D13" s="263">
        <v>2</v>
      </c>
      <c r="E13" s="331">
        <v>0.02</v>
      </c>
      <c r="F13" s="252">
        <f t="shared" ref="F13:F29" si="0">ROUND(E13/($E$33-$E$30),5)</f>
        <v>2.4389999999999998E-2</v>
      </c>
      <c r="G13" s="253">
        <f t="shared" ref="G13:G29" si="1">IF(D13=1,F13,0)</f>
        <v>0</v>
      </c>
      <c r="H13" s="253"/>
      <c r="I13" s="253">
        <f t="shared" ref="I13:I29" si="2">IF(D13=2,F13,0)</f>
        <v>2.4400000000000002E-2</v>
      </c>
      <c r="J13" s="254">
        <v>1</v>
      </c>
      <c r="K13" s="253">
        <f t="shared" ref="K13:K29" si="3">IF(J13&gt;0,J13*I13,0)</f>
        <v>2.4400000000000002E-2</v>
      </c>
      <c r="L13" s="253" t="str">
        <f t="shared" ref="L13:L29" si="4">IF(D13=1,"Medical",IF(D13=2,"Admin",IF(D13=3,0,IF(D13=4,0,IF(D13=0,0)))))</f>
        <v>Admin</v>
      </c>
      <c r="M13" s="44"/>
      <c r="N13" s="48"/>
      <c r="O13" s="5"/>
    </row>
    <row r="14" spans="2:15" ht="15.75" customHeight="1" x14ac:dyDescent="0.25">
      <c r="B14" s="23"/>
      <c r="C14" s="262" t="s">
        <v>8</v>
      </c>
      <c r="D14" s="263">
        <v>4</v>
      </c>
      <c r="E14" s="331">
        <v>0.02</v>
      </c>
      <c r="F14" s="252">
        <f t="shared" si="0"/>
        <v>2.4389999999999998E-2</v>
      </c>
      <c r="G14" s="253">
        <f t="shared" si="1"/>
        <v>0</v>
      </c>
      <c r="H14" s="253"/>
      <c r="I14" s="253">
        <f t="shared" si="2"/>
        <v>0</v>
      </c>
      <c r="J14" s="254">
        <v>0</v>
      </c>
      <c r="K14" s="253">
        <f t="shared" si="3"/>
        <v>0</v>
      </c>
      <c r="L14" s="253">
        <f t="shared" si="4"/>
        <v>0</v>
      </c>
      <c r="M14" s="44"/>
      <c r="N14" s="48"/>
      <c r="O14" s="5"/>
    </row>
    <row r="15" spans="2:15" ht="15.75" customHeight="1" x14ac:dyDescent="0.25">
      <c r="B15" s="23"/>
      <c r="C15" s="262" t="s">
        <v>9</v>
      </c>
      <c r="D15" s="263">
        <v>2</v>
      </c>
      <c r="E15" s="331">
        <v>0.02</v>
      </c>
      <c r="F15" s="252">
        <f t="shared" si="0"/>
        <v>2.4389999999999998E-2</v>
      </c>
      <c r="G15" s="253">
        <f t="shared" si="1"/>
        <v>0</v>
      </c>
      <c r="H15" s="253"/>
      <c r="I15" s="253">
        <f t="shared" si="2"/>
        <v>2.4400000000000002E-2</v>
      </c>
      <c r="J15" s="253">
        <v>1</v>
      </c>
      <c r="K15" s="253">
        <f t="shared" si="3"/>
        <v>2.4400000000000002E-2</v>
      </c>
      <c r="L15" s="253" t="str">
        <f t="shared" si="4"/>
        <v>Admin</v>
      </c>
      <c r="M15" s="44"/>
      <c r="N15" s="48"/>
      <c r="O15" s="5"/>
    </row>
    <row r="16" spans="2:15" ht="15.75" customHeight="1" x14ac:dyDescent="0.25">
      <c r="B16" s="365"/>
      <c r="C16" s="262" t="s">
        <v>20</v>
      </c>
      <c r="D16" s="263">
        <v>4</v>
      </c>
      <c r="E16" s="331">
        <v>0.02</v>
      </c>
      <c r="F16" s="252">
        <f t="shared" si="0"/>
        <v>2.4389999999999998E-2</v>
      </c>
      <c r="G16" s="253">
        <f t="shared" si="1"/>
        <v>0</v>
      </c>
      <c r="H16" s="253"/>
      <c r="I16" s="253">
        <f t="shared" si="2"/>
        <v>0</v>
      </c>
      <c r="J16" s="254">
        <v>0</v>
      </c>
      <c r="K16" s="253">
        <f t="shared" si="3"/>
        <v>0</v>
      </c>
      <c r="L16" s="253">
        <f t="shared" si="4"/>
        <v>0</v>
      </c>
      <c r="M16" s="44"/>
      <c r="N16" s="48"/>
      <c r="O16" s="5"/>
    </row>
    <row r="17" spans="2:15" ht="15.75" customHeight="1" x14ac:dyDescent="0.25">
      <c r="B17" s="365"/>
      <c r="C17" s="262" t="s">
        <v>336</v>
      </c>
      <c r="D17" s="263">
        <v>4</v>
      </c>
      <c r="E17" s="331">
        <v>0.02</v>
      </c>
      <c r="F17" s="252">
        <f t="shared" si="0"/>
        <v>2.4389999999999998E-2</v>
      </c>
      <c r="G17" s="253">
        <f t="shared" si="1"/>
        <v>0</v>
      </c>
      <c r="H17" s="253"/>
      <c r="I17" s="253">
        <f t="shared" si="2"/>
        <v>0</v>
      </c>
      <c r="J17" s="254">
        <v>0</v>
      </c>
      <c r="K17" s="253">
        <f t="shared" si="3"/>
        <v>0</v>
      </c>
      <c r="L17" s="253">
        <f t="shared" si="4"/>
        <v>0</v>
      </c>
      <c r="M17" s="44"/>
      <c r="N17" s="48"/>
      <c r="O17" s="5"/>
    </row>
    <row r="18" spans="2:15" ht="15.75" customHeight="1" x14ac:dyDescent="0.25">
      <c r="B18" s="23"/>
      <c r="C18" s="262" t="s">
        <v>334</v>
      </c>
      <c r="D18" s="263">
        <v>1</v>
      </c>
      <c r="E18" s="331">
        <v>0.48</v>
      </c>
      <c r="F18" s="252">
        <f t="shared" si="0"/>
        <v>0.58536999999999995</v>
      </c>
      <c r="G18" s="253">
        <f t="shared" si="1"/>
        <v>0.58540000000000003</v>
      </c>
      <c r="H18" s="253"/>
      <c r="I18" s="253">
        <f t="shared" si="2"/>
        <v>0</v>
      </c>
      <c r="J18" s="254">
        <v>0</v>
      </c>
      <c r="K18" s="253">
        <f t="shared" si="3"/>
        <v>0</v>
      </c>
      <c r="L18" s="253" t="str">
        <f t="shared" si="4"/>
        <v>Medical</v>
      </c>
      <c r="M18" s="44"/>
      <c r="N18" s="48"/>
      <c r="O18" s="5"/>
    </row>
    <row r="19" spans="2:15" ht="15.75" customHeight="1" x14ac:dyDescent="0.25">
      <c r="B19" s="23"/>
      <c r="C19" s="262" t="s">
        <v>335</v>
      </c>
      <c r="D19" s="263">
        <v>1</v>
      </c>
      <c r="E19" s="331">
        <v>0.02</v>
      </c>
      <c r="F19" s="252">
        <f t="shared" si="0"/>
        <v>2.4389999999999998E-2</v>
      </c>
      <c r="G19" s="253"/>
      <c r="H19" s="253">
        <f>IF(D19=1,F19,0)</f>
        <v>2.4400000000000002E-2</v>
      </c>
      <c r="I19" s="253">
        <f t="shared" si="2"/>
        <v>0</v>
      </c>
      <c r="J19" s="254">
        <v>0</v>
      </c>
      <c r="K19" s="253">
        <f t="shared" si="3"/>
        <v>0</v>
      </c>
      <c r="L19" s="253" t="str">
        <f t="shared" si="4"/>
        <v>Medical</v>
      </c>
      <c r="M19" s="44"/>
      <c r="N19" s="48"/>
      <c r="O19" s="5"/>
    </row>
    <row r="20" spans="2:15" ht="15.75" customHeight="1" x14ac:dyDescent="0.25">
      <c r="B20" s="23"/>
      <c r="C20" s="262" t="s">
        <v>10</v>
      </c>
      <c r="D20" s="263">
        <v>4</v>
      </c>
      <c r="E20" s="331">
        <v>0.02</v>
      </c>
      <c r="F20" s="252">
        <f t="shared" si="0"/>
        <v>2.4389999999999998E-2</v>
      </c>
      <c r="G20" s="253">
        <f t="shared" si="1"/>
        <v>0</v>
      </c>
      <c r="H20" s="253"/>
      <c r="I20" s="253">
        <f t="shared" si="2"/>
        <v>0</v>
      </c>
      <c r="J20" s="253">
        <v>0</v>
      </c>
      <c r="K20" s="253">
        <f t="shared" si="3"/>
        <v>0</v>
      </c>
      <c r="L20" s="253">
        <f t="shared" si="4"/>
        <v>0</v>
      </c>
      <c r="M20" s="44"/>
      <c r="N20" s="48"/>
      <c r="O20" s="5"/>
    </row>
    <row r="21" spans="2:15" ht="15.75" customHeight="1" x14ac:dyDescent="0.25">
      <c r="B21" s="23"/>
      <c r="C21" s="262" t="s">
        <v>12</v>
      </c>
      <c r="D21" s="263">
        <v>2</v>
      </c>
      <c r="E21" s="331">
        <v>0.02</v>
      </c>
      <c r="F21" s="252">
        <f t="shared" si="0"/>
        <v>2.4389999999999998E-2</v>
      </c>
      <c r="G21" s="253">
        <f t="shared" si="1"/>
        <v>0</v>
      </c>
      <c r="H21" s="253"/>
      <c r="I21" s="253">
        <f t="shared" si="2"/>
        <v>2.4400000000000002E-2</v>
      </c>
      <c r="J21" s="253">
        <f>'3  Cost Allocation Statistics'!$I$18</f>
        <v>0.01</v>
      </c>
      <c r="K21" s="253">
        <f t="shared" si="3"/>
        <v>2.0000000000000001E-4</v>
      </c>
      <c r="L21" s="253" t="str">
        <f t="shared" si="4"/>
        <v>Admin</v>
      </c>
      <c r="M21" s="44"/>
      <c r="N21" s="48"/>
      <c r="O21" s="5"/>
    </row>
    <row r="22" spans="2:15" ht="15.75" customHeight="1" x14ac:dyDescent="0.25">
      <c r="B22" s="23"/>
      <c r="C22" s="262" t="s">
        <v>11</v>
      </c>
      <c r="D22" s="263">
        <v>4</v>
      </c>
      <c r="E22" s="331">
        <v>0.02</v>
      </c>
      <c r="F22" s="252">
        <f t="shared" si="0"/>
        <v>2.4389999999999998E-2</v>
      </c>
      <c r="G22" s="253">
        <f t="shared" si="1"/>
        <v>0</v>
      </c>
      <c r="H22" s="253"/>
      <c r="I22" s="253">
        <f t="shared" si="2"/>
        <v>0</v>
      </c>
      <c r="J22" s="254">
        <v>0</v>
      </c>
      <c r="K22" s="253">
        <f t="shared" si="3"/>
        <v>0</v>
      </c>
      <c r="L22" s="253">
        <f t="shared" si="4"/>
        <v>0</v>
      </c>
      <c r="M22" s="44"/>
      <c r="N22" s="48"/>
      <c r="O22" s="5"/>
    </row>
    <row r="23" spans="2:15" ht="15.75" customHeight="1" x14ac:dyDescent="0.25">
      <c r="B23" s="23"/>
      <c r="C23" s="262" t="s">
        <v>13</v>
      </c>
      <c r="D23" s="263">
        <v>2</v>
      </c>
      <c r="E23" s="331">
        <v>0.02</v>
      </c>
      <c r="F23" s="252">
        <f t="shared" si="0"/>
        <v>2.4389999999999998E-2</v>
      </c>
      <c r="G23" s="253">
        <f t="shared" si="1"/>
        <v>0</v>
      </c>
      <c r="H23" s="253"/>
      <c r="I23" s="253">
        <f t="shared" si="2"/>
        <v>2.4400000000000002E-2</v>
      </c>
      <c r="J23" s="253">
        <f>'3  Cost Allocation Statistics'!$I$18</f>
        <v>0.01</v>
      </c>
      <c r="K23" s="253">
        <f t="shared" si="3"/>
        <v>2.0000000000000001E-4</v>
      </c>
      <c r="L23" s="253" t="str">
        <f t="shared" si="4"/>
        <v>Admin</v>
      </c>
      <c r="M23" s="44"/>
      <c r="N23" s="48"/>
      <c r="O23" s="5"/>
    </row>
    <row r="24" spans="2:15" ht="15.75" customHeight="1" x14ac:dyDescent="0.25">
      <c r="B24" s="23"/>
      <c r="C24" s="262" t="s">
        <v>14</v>
      </c>
      <c r="D24" s="263">
        <v>4</v>
      </c>
      <c r="E24" s="331">
        <v>0.02</v>
      </c>
      <c r="F24" s="252">
        <f t="shared" si="0"/>
        <v>2.4389999999999998E-2</v>
      </c>
      <c r="G24" s="253">
        <f t="shared" si="1"/>
        <v>0</v>
      </c>
      <c r="H24" s="253"/>
      <c r="I24" s="253">
        <f t="shared" si="2"/>
        <v>0</v>
      </c>
      <c r="J24" s="254">
        <v>0</v>
      </c>
      <c r="K24" s="253">
        <f t="shared" si="3"/>
        <v>0</v>
      </c>
      <c r="L24" s="253">
        <f t="shared" si="4"/>
        <v>0</v>
      </c>
      <c r="M24" s="44"/>
      <c r="N24" s="48"/>
      <c r="O24" s="5"/>
    </row>
    <row r="25" spans="2:15" ht="15.75" customHeight="1" x14ac:dyDescent="0.25">
      <c r="B25" s="23"/>
      <c r="C25" s="262" t="s">
        <v>15</v>
      </c>
      <c r="D25" s="263">
        <v>2</v>
      </c>
      <c r="E25" s="331">
        <v>0.02</v>
      </c>
      <c r="F25" s="252">
        <f t="shared" si="0"/>
        <v>2.4389999999999998E-2</v>
      </c>
      <c r="G25" s="253">
        <f t="shared" si="1"/>
        <v>0</v>
      </c>
      <c r="H25" s="253"/>
      <c r="I25" s="253">
        <f t="shared" si="2"/>
        <v>2.4400000000000002E-2</v>
      </c>
      <c r="J25" s="253">
        <f>'3  Cost Allocation Statistics'!$I$18</f>
        <v>0.01</v>
      </c>
      <c r="K25" s="253">
        <f t="shared" si="3"/>
        <v>2.0000000000000001E-4</v>
      </c>
      <c r="L25" s="253" t="str">
        <f t="shared" si="4"/>
        <v>Admin</v>
      </c>
      <c r="M25" s="44"/>
      <c r="N25" s="48"/>
      <c r="O25" s="5"/>
    </row>
    <row r="26" spans="2:15" ht="15.75" customHeight="1" x14ac:dyDescent="0.25">
      <c r="B26" s="23"/>
      <c r="C26" s="262" t="s">
        <v>21</v>
      </c>
      <c r="D26" s="263">
        <v>4</v>
      </c>
      <c r="E26" s="331">
        <v>0.02</v>
      </c>
      <c r="F26" s="252">
        <f t="shared" si="0"/>
        <v>2.4389999999999998E-2</v>
      </c>
      <c r="G26" s="253">
        <f t="shared" si="1"/>
        <v>0</v>
      </c>
      <c r="H26" s="253"/>
      <c r="I26" s="253">
        <f t="shared" si="2"/>
        <v>0</v>
      </c>
      <c r="J26" s="254">
        <v>0</v>
      </c>
      <c r="K26" s="253">
        <f t="shared" si="3"/>
        <v>0</v>
      </c>
      <c r="L26" s="253">
        <f t="shared" si="4"/>
        <v>0</v>
      </c>
      <c r="M26" s="44"/>
      <c r="N26" s="48"/>
      <c r="O26" s="5"/>
    </row>
    <row r="27" spans="2:15" ht="15.75" customHeight="1" x14ac:dyDescent="0.25">
      <c r="B27" s="23"/>
      <c r="C27" s="262" t="s">
        <v>16</v>
      </c>
      <c r="D27" s="263">
        <v>2</v>
      </c>
      <c r="E27" s="331">
        <v>0.02</v>
      </c>
      <c r="F27" s="252">
        <f t="shared" si="0"/>
        <v>2.4389999999999998E-2</v>
      </c>
      <c r="G27" s="253">
        <f t="shared" si="1"/>
        <v>0</v>
      </c>
      <c r="H27" s="253"/>
      <c r="I27" s="253">
        <f t="shared" si="2"/>
        <v>2.4400000000000002E-2</v>
      </c>
      <c r="J27" s="253">
        <f>'3  Cost Allocation Statistics'!$I$18</f>
        <v>0.01</v>
      </c>
      <c r="K27" s="253">
        <f t="shared" si="3"/>
        <v>2.0000000000000001E-4</v>
      </c>
      <c r="L27" s="253" t="str">
        <f t="shared" si="4"/>
        <v>Admin</v>
      </c>
      <c r="M27" s="44"/>
      <c r="N27" s="48"/>
      <c r="O27" s="5"/>
    </row>
    <row r="28" spans="2:15" ht="15.75" customHeight="1" x14ac:dyDescent="0.25">
      <c r="B28" s="23"/>
      <c r="C28" s="262" t="s">
        <v>17</v>
      </c>
      <c r="D28" s="263">
        <v>4</v>
      </c>
      <c r="E28" s="331">
        <v>0.02</v>
      </c>
      <c r="F28" s="252">
        <f t="shared" si="0"/>
        <v>2.4389999999999998E-2</v>
      </c>
      <c r="G28" s="253">
        <f t="shared" si="1"/>
        <v>0</v>
      </c>
      <c r="H28" s="253"/>
      <c r="I28" s="253">
        <f t="shared" si="2"/>
        <v>0</v>
      </c>
      <c r="J28" s="254">
        <v>0</v>
      </c>
      <c r="K28" s="253">
        <f t="shared" si="3"/>
        <v>0</v>
      </c>
      <c r="L28" s="253">
        <f t="shared" si="4"/>
        <v>0</v>
      </c>
      <c r="M28" s="44"/>
      <c r="N28" s="48"/>
      <c r="O28" s="5"/>
    </row>
    <row r="29" spans="2:15" ht="15.75" customHeight="1" x14ac:dyDescent="0.25">
      <c r="B29" s="23"/>
      <c r="C29" s="262" t="s">
        <v>18</v>
      </c>
      <c r="D29" s="263">
        <v>2</v>
      </c>
      <c r="E29" s="331">
        <v>0.02</v>
      </c>
      <c r="F29" s="252">
        <f t="shared" si="0"/>
        <v>2.4389999999999998E-2</v>
      </c>
      <c r="G29" s="253">
        <f t="shared" si="1"/>
        <v>0</v>
      </c>
      <c r="H29" s="253"/>
      <c r="I29" s="253">
        <f t="shared" si="2"/>
        <v>2.4400000000000002E-2</v>
      </c>
      <c r="J29" s="253">
        <f>'3  Cost Allocation Statistics'!$I$18</f>
        <v>0.01</v>
      </c>
      <c r="K29" s="253">
        <f t="shared" si="3"/>
        <v>2.0000000000000001E-4</v>
      </c>
      <c r="L29" s="253" t="str">
        <f t="shared" si="4"/>
        <v>Admin</v>
      </c>
      <c r="M29" s="44"/>
      <c r="N29" s="48"/>
      <c r="O29" s="5"/>
    </row>
    <row r="30" spans="2:15" ht="15.75" customHeight="1" x14ac:dyDescent="0.25">
      <c r="B30" s="365"/>
      <c r="C30" s="262" t="s">
        <v>19</v>
      </c>
      <c r="D30" s="263">
        <v>3</v>
      </c>
      <c r="E30" s="331">
        <v>0.18</v>
      </c>
      <c r="F30" s="293"/>
      <c r="G30" s="253"/>
      <c r="H30" s="253"/>
      <c r="I30" s="253"/>
      <c r="J30" s="254"/>
      <c r="K30" s="253"/>
      <c r="L30" s="253"/>
      <c r="M30" s="44"/>
      <c r="N30" s="48"/>
      <c r="O30" s="5"/>
    </row>
    <row r="31" spans="2:15" ht="15.75" customHeight="1" x14ac:dyDescent="0.25">
      <c r="B31" s="365"/>
      <c r="C31" s="262" t="s">
        <v>217</v>
      </c>
      <c r="D31" s="263">
        <v>4</v>
      </c>
      <c r="E31" s="532"/>
      <c r="F31" s="531"/>
      <c r="G31" s="253"/>
      <c r="H31" s="253"/>
      <c r="I31" s="253"/>
      <c r="J31" s="254"/>
      <c r="K31" s="253"/>
      <c r="L31" s="253"/>
      <c r="M31" s="44"/>
      <c r="N31" s="48"/>
      <c r="O31" s="5"/>
    </row>
    <row r="32" spans="2:15" ht="15.75" customHeight="1" thickBot="1" x14ac:dyDescent="0.3">
      <c r="B32" s="365"/>
      <c r="C32" s="537"/>
      <c r="D32" s="538"/>
      <c r="E32" s="539"/>
      <c r="F32" s="250"/>
      <c r="G32" s="152"/>
      <c r="H32" s="589"/>
      <c r="I32" s="152"/>
      <c r="J32" s="251"/>
      <c r="K32" s="152"/>
      <c r="L32" s="152"/>
      <c r="M32" s="44"/>
      <c r="N32" s="48"/>
      <c r="O32" s="5"/>
    </row>
    <row r="33" spans="2:15" ht="15.75" customHeight="1" thickBot="1" x14ac:dyDescent="0.3">
      <c r="B33" s="23"/>
      <c r="C33" s="261" t="s">
        <v>86</v>
      </c>
      <c r="D33" s="7"/>
      <c r="E33" s="259">
        <f>SUM(E12:E32)</f>
        <v>1</v>
      </c>
      <c r="F33" s="260">
        <f>SUM(F12:F32)</f>
        <v>1</v>
      </c>
      <c r="G33" s="255">
        <f>SUM(G12:G32)</f>
        <v>0.58540000000000003</v>
      </c>
      <c r="H33" s="255">
        <f>SUM(H12:H32)</f>
        <v>2.4400000000000002E-2</v>
      </c>
      <c r="I33" s="149"/>
      <c r="J33" s="256"/>
      <c r="K33" s="257">
        <f>SUM(K12:K32)</f>
        <v>4.9799999999999997E-2</v>
      </c>
      <c r="L33" s="258"/>
      <c r="N33" s="5"/>
      <c r="O33" s="5"/>
    </row>
    <row r="34" spans="2:15" ht="15.75" customHeight="1" x14ac:dyDescent="0.25">
      <c r="C34" s="25"/>
      <c r="E34" s="5"/>
      <c r="F34" s="5"/>
      <c r="G34" s="624" t="s">
        <v>198</v>
      </c>
      <c r="H34" s="624"/>
      <c r="I34" s="5"/>
      <c r="K34" s="5" t="s">
        <v>118</v>
      </c>
      <c r="M34" s="5"/>
      <c r="N34" s="5"/>
    </row>
    <row r="35" spans="2:15" ht="15.75" customHeight="1" x14ac:dyDescent="0.25">
      <c r="C35" s="25" t="s">
        <v>117</v>
      </c>
      <c r="F35" s="5"/>
      <c r="G35" s="55"/>
      <c r="H35" s="55"/>
      <c r="I35" s="57"/>
      <c r="J35" s="148"/>
      <c r="K35" s="57"/>
      <c r="M35" s="5"/>
    </row>
    <row r="36" spans="2:15" ht="15.75" customHeight="1" x14ac:dyDescent="0.25">
      <c r="C36" s="25"/>
      <c r="F36" s="5"/>
      <c r="G36" s="55"/>
      <c r="H36" s="55"/>
      <c r="I36" s="57"/>
      <c r="J36" s="148"/>
      <c r="K36" s="57"/>
      <c r="M36" s="5"/>
    </row>
    <row r="37" spans="2:15" ht="15.75" customHeight="1" x14ac:dyDescent="0.25">
      <c r="C37" s="212" t="s">
        <v>136</v>
      </c>
      <c r="E37" s="5"/>
      <c r="F37" s="5"/>
      <c r="G37" s="56"/>
      <c r="H37" s="56"/>
      <c r="M37" s="5"/>
    </row>
    <row r="38" spans="2:15" ht="15.75" customHeight="1" x14ac:dyDescent="0.25">
      <c r="C38" s="211" t="s">
        <v>139</v>
      </c>
      <c r="D38" s="5">
        <v>1</v>
      </c>
      <c r="E38" s="5"/>
      <c r="F38" s="5"/>
      <c r="G38" s="55"/>
      <c r="H38" s="55"/>
      <c r="I38" s="1"/>
      <c r="J38" s="56"/>
      <c r="K38" s="1"/>
      <c r="M38" s="5"/>
    </row>
    <row r="39" spans="2:15" ht="15.75" customHeight="1" x14ac:dyDescent="0.25">
      <c r="C39" s="211" t="s">
        <v>140</v>
      </c>
      <c r="D39" s="5">
        <v>2</v>
      </c>
      <c r="E39" s="5"/>
      <c r="F39" s="5"/>
      <c r="G39" s="78"/>
      <c r="H39" s="78"/>
      <c r="M39" s="5"/>
    </row>
    <row r="40" spans="2:15" ht="15.75" customHeight="1" x14ac:dyDescent="0.25">
      <c r="C40" s="211" t="s">
        <v>210</v>
      </c>
      <c r="D40" s="5">
        <v>3</v>
      </c>
      <c r="E40" s="5"/>
      <c r="F40" s="5"/>
      <c r="G40" s="56"/>
      <c r="H40" s="56"/>
      <c r="I40" s="1"/>
      <c r="J40" s="56"/>
      <c r="K40" s="1"/>
      <c r="M40" s="5"/>
    </row>
    <row r="41" spans="2:15" ht="15.75" customHeight="1" x14ac:dyDescent="0.25">
      <c r="B41" s="20"/>
      <c r="C41" s="211" t="s">
        <v>130</v>
      </c>
      <c r="D41" s="5">
        <v>4</v>
      </c>
      <c r="E41" s="5"/>
      <c r="F41" s="5"/>
      <c r="G41" s="79"/>
      <c r="H41" s="79"/>
      <c r="M41" s="5"/>
    </row>
    <row r="42" spans="2:15" ht="15.75" customHeight="1" x14ac:dyDescent="0.25">
      <c r="E42" s="5"/>
      <c r="F42" s="5"/>
      <c r="G42" s="5"/>
      <c r="H42" s="5"/>
      <c r="M42" s="5"/>
    </row>
    <row r="43" spans="2:15" ht="15.75" customHeight="1" x14ac:dyDescent="0.25">
      <c r="E43" s="5"/>
      <c r="F43" s="5"/>
      <c r="G43" s="5"/>
      <c r="H43" s="5"/>
      <c r="M43" s="5"/>
    </row>
    <row r="44" spans="2:15" ht="15.75" customHeight="1" x14ac:dyDescent="0.25">
      <c r="E44" s="5"/>
      <c r="F44" s="5"/>
      <c r="G44" s="5"/>
      <c r="H44" s="5"/>
      <c r="M44" s="5"/>
    </row>
    <row r="45" spans="2:15" x14ac:dyDescent="0.25">
      <c r="E45" s="5"/>
      <c r="F45" s="5"/>
      <c r="G45" s="5"/>
      <c r="H45" s="5"/>
      <c r="M45" s="5"/>
    </row>
    <row r="46" spans="2:15" x14ac:dyDescent="0.25">
      <c r="E46" s="5"/>
      <c r="F46" s="5"/>
      <c r="G46" s="5"/>
      <c r="H46" s="5"/>
      <c r="M46" s="5"/>
    </row>
    <row r="47" spans="2:15" x14ac:dyDescent="0.25">
      <c r="E47" s="5"/>
      <c r="F47" s="5"/>
      <c r="G47" s="5"/>
      <c r="H47" s="5"/>
    </row>
    <row r="48" spans="2:15" x14ac:dyDescent="0.25">
      <c r="E48" s="5"/>
      <c r="F48" s="5"/>
      <c r="G48" s="5"/>
      <c r="H48" s="5"/>
    </row>
    <row r="49" spans="5:8" x14ac:dyDescent="0.25">
      <c r="E49" s="5"/>
      <c r="F49" s="5"/>
      <c r="G49" s="5"/>
      <c r="H49" s="5"/>
    </row>
  </sheetData>
  <sheetProtection algorithmName="SHA-512" hashValue="yKmqcOfvHc4eXTnXUTbJCeI3mCi6PWd6sVap37SFX010CsaDlDY3wtMieuWfnv7IBNyijpbH7TLp66pmyYueQw==" saltValue="T8jNKK+3lYLG/uu1ASTb9w==" spinCount="100000" sheet="1" selectLockedCells="1"/>
  <customSheetViews>
    <customSheetView guid="{9D87EA3D-9227-4A32-8926-FF7BE3A36AF7}" fitToPage="1" showRuler="0" topLeftCell="A10">
      <selection activeCell="A50" sqref="A50"/>
      <pageMargins left="0.5" right="0.5" top="1" bottom="1" header="0.5" footer="0.5"/>
      <printOptions headings="1"/>
      <pageSetup scale="68" orientation="landscape" r:id="rId1"/>
      <headerFooter alignWithMargins="0">
        <oddFooter xml:space="preserve">&amp;LFORM CMS-10231&amp;CPage 7&amp;RExhibit 5
</oddFooter>
      </headerFooter>
    </customSheetView>
  </customSheetViews>
  <mergeCells count="3">
    <mergeCell ref="I8:K8"/>
    <mergeCell ref="J2:L2"/>
    <mergeCell ref="G34:H34"/>
  </mergeCells>
  <phoneticPr fontId="3" type="noConversion"/>
  <printOptions horizontalCentered="1"/>
  <pageMargins left="0.5" right="0.5" top="1" bottom="1" header="0.5" footer="0.5"/>
  <pageSetup scale="63" orientation="landscape" r:id="rId2"/>
  <headerFooter alignWithMargins="0">
    <oddFooter>&amp;L&amp;9(Rev  1/2014)&amp;C&amp;9Page &amp;P of &amp;N&amp;R&amp;9&amp;A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W101"/>
  <sheetViews>
    <sheetView showGridLines="0" zoomScaleNormal="100" workbookViewId="0">
      <pane ySplit="8" topLeftCell="A9" activePane="bottomLeft" state="frozen"/>
      <selection activeCell="F1" sqref="F1"/>
      <selection pane="bottomLeft" activeCell="G11" sqref="G11"/>
    </sheetView>
  </sheetViews>
  <sheetFormatPr defaultRowHeight="13.2" x14ac:dyDescent="0.25"/>
  <cols>
    <col min="1" max="1" width="2.33203125" customWidth="1"/>
    <col min="2" max="2" width="14.88671875" customWidth="1"/>
    <col min="3" max="3" width="21.33203125" customWidth="1"/>
    <col min="4" max="4" width="10.44140625" customWidth="1"/>
    <col min="5" max="5" width="22.88671875" customWidth="1"/>
    <col min="7" max="7" width="12.6640625" customWidth="1"/>
    <col min="8" max="9" width="13.33203125" customWidth="1"/>
    <col min="10" max="11" width="17.6640625" customWidth="1"/>
    <col min="12" max="13" width="12" customWidth="1"/>
    <col min="14" max="15" width="14.33203125" customWidth="1"/>
    <col min="16" max="16" width="16" customWidth="1"/>
    <col min="17" max="17" width="17.88671875" customWidth="1"/>
    <col min="18" max="18" width="13.5546875" customWidth="1"/>
    <col min="19" max="20" width="12.33203125" customWidth="1"/>
  </cols>
  <sheetData>
    <row r="1" spans="1:101" ht="15.6" x14ac:dyDescent="0.3">
      <c r="A1" s="76"/>
      <c r="B1" s="76" t="str">
        <f>'2 Provider Data'!B1</f>
        <v>North Carolina Division of Health Benefits</v>
      </c>
      <c r="M1" s="631" t="s">
        <v>84</v>
      </c>
      <c r="N1" s="631"/>
      <c r="P1" s="100"/>
      <c r="S1" s="631" t="s">
        <v>96</v>
      </c>
      <c r="T1" s="632"/>
    </row>
    <row r="2" spans="1:101" ht="15.6" x14ac:dyDescent="0.3">
      <c r="A2" s="76"/>
      <c r="B2" s="76" t="str">
        <f>'2 Provider Data'!B2</f>
        <v>CMS School Based Services Cost Report</v>
      </c>
      <c r="G2" s="632"/>
      <c r="H2" s="632"/>
      <c r="I2" s="109"/>
      <c r="K2" s="114" t="str">
        <f>'2 Provider Data'!D3</f>
        <v>Provider Name:</v>
      </c>
      <c r="L2" s="614" t="str">
        <f>'2 Provider Data'!G3</f>
        <v>Any Government Provider</v>
      </c>
      <c r="M2" s="614"/>
      <c r="N2" s="614"/>
      <c r="O2" s="631"/>
      <c r="P2" s="631"/>
      <c r="Q2" s="102" t="str">
        <f>'2 Provider Data'!D3</f>
        <v>Provider Name:</v>
      </c>
      <c r="R2" s="614" t="str">
        <f>'2 Provider Data'!G3</f>
        <v>Any Government Provider</v>
      </c>
      <c r="S2" s="614"/>
      <c r="T2" s="614"/>
    </row>
    <row r="3" spans="1:101" ht="17.399999999999999" x14ac:dyDescent="0.3">
      <c r="A3" s="83"/>
      <c r="B3" s="76" t="s">
        <v>141</v>
      </c>
      <c r="G3" s="631"/>
      <c r="H3" s="631"/>
      <c r="I3" s="100"/>
      <c r="K3" s="114" t="str">
        <f>'2 Provider Data'!D4</f>
        <v>NPI</v>
      </c>
      <c r="M3" s="520"/>
      <c r="N3" s="520">
        <f>'2 Provider Data'!G4</f>
        <v>123456789</v>
      </c>
      <c r="O3" s="631"/>
      <c r="P3" s="631"/>
      <c r="Q3" s="102" t="str">
        <f>'2 Provider Data'!D4</f>
        <v>NPI</v>
      </c>
      <c r="S3" s="631">
        <f>'2 Provider Data'!G4</f>
        <v>123456789</v>
      </c>
      <c r="T3" s="631"/>
    </row>
    <row r="4" spans="1:101" ht="15.6" customHeight="1" x14ac:dyDescent="0.3">
      <c r="B4" s="6"/>
      <c r="G4" s="635"/>
      <c r="H4" s="636"/>
      <c r="I4" s="102"/>
      <c r="K4" s="114" t="str">
        <f>'2 Provider Data'!D5</f>
        <v>Provider Number:</v>
      </c>
      <c r="L4" s="100"/>
      <c r="N4" s="100">
        <f>'2 Provider Data'!G5</f>
        <v>12345678</v>
      </c>
      <c r="O4" s="635"/>
      <c r="P4" s="636"/>
      <c r="Q4" s="102" t="str">
        <f>'2 Provider Data'!D5</f>
        <v>Provider Number:</v>
      </c>
      <c r="S4" s="101"/>
      <c r="T4" s="100">
        <f>'2 Provider Data'!G5</f>
        <v>12345678</v>
      </c>
    </row>
    <row r="5" spans="1:101" ht="15.6" x14ac:dyDescent="0.3">
      <c r="A5" s="76"/>
      <c r="K5" s="114" t="str">
        <f>'2 Provider Data'!D6</f>
        <v>Reporting Period End:</v>
      </c>
      <c r="L5" s="100"/>
      <c r="N5" s="159">
        <f>'2 Provider Data'!G6</f>
        <v>44012</v>
      </c>
      <c r="O5" s="136"/>
      <c r="P5" s="119"/>
      <c r="Q5" s="102" t="str">
        <f>'2 Provider Data'!D6</f>
        <v>Reporting Period End:</v>
      </c>
      <c r="T5" s="159">
        <f>'2 Provider Data'!G6</f>
        <v>44012</v>
      </c>
    </row>
    <row r="6" spans="1:101" ht="15.6" x14ac:dyDescent="0.3">
      <c r="B6" s="84" t="s">
        <v>22</v>
      </c>
      <c r="O6" s="119"/>
      <c r="P6" s="119"/>
      <c r="Q6" s="119"/>
    </row>
    <row r="7" spans="1:101" ht="17.25" customHeight="1" x14ac:dyDescent="0.25">
      <c r="A7" s="88"/>
      <c r="B7" s="633" t="s">
        <v>69</v>
      </c>
      <c r="C7" s="634"/>
      <c r="D7" s="634"/>
      <c r="E7" s="634"/>
      <c r="F7" s="634"/>
      <c r="G7" s="634"/>
      <c r="H7" s="628" t="s">
        <v>43</v>
      </c>
      <c r="I7" s="629"/>
      <c r="J7" s="629"/>
      <c r="K7" s="629"/>
      <c r="L7" s="629"/>
      <c r="M7" s="629"/>
      <c r="N7" s="630"/>
      <c r="O7" s="628" t="s">
        <v>77</v>
      </c>
      <c r="P7" s="629"/>
      <c r="Q7" s="629"/>
      <c r="R7" s="629"/>
      <c r="S7" s="630"/>
      <c r="T7" s="33"/>
      <c r="U7" s="637"/>
      <c r="V7" s="637"/>
      <c r="W7" s="637"/>
      <c r="X7" s="33"/>
      <c r="Y7" s="14"/>
      <c r="Z7" s="14"/>
      <c r="AA7" s="14"/>
      <c r="AB7" s="14"/>
      <c r="AC7" s="14"/>
      <c r="AD7" s="14"/>
      <c r="AE7" s="14"/>
      <c r="AF7" s="14"/>
      <c r="AG7" s="14"/>
      <c r="AH7" s="14"/>
      <c r="AI7" s="14"/>
      <c r="AJ7" s="14"/>
      <c r="AK7" s="14"/>
      <c r="AL7" s="14"/>
      <c r="AM7" s="14"/>
      <c r="AN7" s="14"/>
      <c r="AO7" s="14"/>
      <c r="AP7" s="14"/>
      <c r="AQ7" s="14"/>
      <c r="AR7" s="14"/>
      <c r="AS7" s="14"/>
      <c r="AT7" s="14"/>
      <c r="AU7" s="14"/>
      <c r="AV7" s="14"/>
    </row>
    <row r="8" spans="1:101" ht="57" customHeight="1" x14ac:dyDescent="0.25">
      <c r="A8" s="88"/>
      <c r="B8" s="18" t="s">
        <v>184</v>
      </c>
      <c r="C8" s="17" t="s">
        <v>34</v>
      </c>
      <c r="D8" s="17" t="s">
        <v>35</v>
      </c>
      <c r="E8" s="17" t="s">
        <v>38</v>
      </c>
      <c r="F8" s="18" t="s">
        <v>185</v>
      </c>
      <c r="G8" s="18" t="s">
        <v>40</v>
      </c>
      <c r="H8" s="193" t="s">
        <v>194</v>
      </c>
      <c r="I8" s="193" t="s">
        <v>192</v>
      </c>
      <c r="J8" s="193" t="s">
        <v>193</v>
      </c>
      <c r="K8" s="193" t="s">
        <v>52</v>
      </c>
      <c r="L8" s="193" t="s">
        <v>145</v>
      </c>
      <c r="M8" s="193" t="s">
        <v>64</v>
      </c>
      <c r="N8" s="193" t="s">
        <v>99</v>
      </c>
      <c r="O8" s="192" t="s">
        <v>44</v>
      </c>
      <c r="P8" s="193" t="s">
        <v>65</v>
      </c>
      <c r="Q8" s="193" t="s">
        <v>76</v>
      </c>
      <c r="R8" s="192" t="s">
        <v>149</v>
      </c>
      <c r="S8" s="192" t="s">
        <v>188</v>
      </c>
      <c r="T8" s="32"/>
      <c r="U8" s="32"/>
      <c r="V8" s="32"/>
      <c r="W8" s="32"/>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row>
    <row r="9" spans="1:101" ht="8.1" customHeight="1" x14ac:dyDescent="0.25"/>
    <row r="10" spans="1:101" x14ac:dyDescent="0.25">
      <c r="A10" s="15"/>
      <c r="B10" s="625" t="s">
        <v>241</v>
      </c>
      <c r="C10" s="625"/>
      <c r="S10" s="2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row>
    <row r="11" spans="1:101" ht="13.8" thickBot="1" x14ac:dyDescent="0.3">
      <c r="A11" s="19"/>
      <c r="B11" s="188" t="s">
        <v>110</v>
      </c>
      <c r="C11" s="27"/>
      <c r="D11" s="27"/>
      <c r="E11" s="27"/>
      <c r="F11" s="26"/>
      <c r="G11" s="332">
        <v>0</v>
      </c>
      <c r="H11" s="196"/>
      <c r="I11" s="132"/>
      <c r="J11" s="163"/>
      <c r="K11" s="164"/>
      <c r="L11" s="164"/>
      <c r="M11" s="164"/>
      <c r="N11" s="380">
        <f>G11</f>
        <v>0</v>
      </c>
      <c r="O11" s="332">
        <v>0</v>
      </c>
      <c r="P11" s="332"/>
      <c r="Q11" s="332"/>
      <c r="R11" s="333">
        <v>0</v>
      </c>
      <c r="S11" s="379">
        <f>R11+Q11+P11+O11+N11</f>
        <v>0</v>
      </c>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row>
    <row r="12" spans="1:101" x14ac:dyDescent="0.25">
      <c r="A12" s="19"/>
      <c r="B12" s="271" t="s">
        <v>83</v>
      </c>
      <c r="C12" s="272"/>
      <c r="D12" s="272"/>
      <c r="E12" s="272"/>
      <c r="F12" s="272"/>
      <c r="G12" s="273"/>
      <c r="H12" s="274"/>
      <c r="I12" s="275"/>
      <c r="J12" s="276"/>
      <c r="K12" s="275"/>
      <c r="L12" s="275"/>
      <c r="M12" s="275"/>
      <c r="N12" s="161"/>
      <c r="O12" s="273"/>
      <c r="P12" s="277"/>
      <c r="Q12" s="277"/>
      <c r="R12" s="161"/>
      <c r="S12" s="278"/>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row>
    <row r="13" spans="1:101" x14ac:dyDescent="0.25">
      <c r="A13" s="19"/>
      <c r="B13" s="375"/>
      <c r="C13" s="376"/>
      <c r="D13" s="376"/>
      <c r="E13" s="376"/>
      <c r="F13" s="376"/>
      <c r="G13" s="334"/>
      <c r="H13" s="377"/>
      <c r="I13" s="195" t="str">
        <f>IF(H13="yes",+G13,"0")</f>
        <v>0</v>
      </c>
      <c r="J13" s="378"/>
      <c r="K13" s="341"/>
      <c r="L13" s="341"/>
      <c r="M13" s="341"/>
      <c r="N13" s="381">
        <f>M13+L13+K13+I13</f>
        <v>0</v>
      </c>
      <c r="O13" s="334"/>
      <c r="P13" s="341"/>
      <c r="Q13" s="341"/>
      <c r="R13" s="341"/>
      <c r="S13" s="266">
        <f t="shared" ref="S13:S18" si="0">N13+O13+P13+Q13+R13</f>
        <v>0</v>
      </c>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row>
    <row r="14" spans="1:101" x14ac:dyDescent="0.25">
      <c r="A14" s="19"/>
      <c r="B14" s="375"/>
      <c r="C14" s="376"/>
      <c r="D14" s="376"/>
      <c r="E14" s="376"/>
      <c r="F14" s="376"/>
      <c r="G14" s="335"/>
      <c r="H14" s="377"/>
      <c r="I14" s="194" t="str">
        <f>IF(H14="YES",+G14,"0")</f>
        <v>0</v>
      </c>
      <c r="J14" s="378"/>
      <c r="K14" s="342"/>
      <c r="L14" s="341"/>
      <c r="M14" s="341"/>
      <c r="N14" s="385">
        <f t="shared" ref="N14:N17" si="1">M14+L14+K14+I14</f>
        <v>0</v>
      </c>
      <c r="O14" s="334"/>
      <c r="P14" s="341"/>
      <c r="Q14" s="341"/>
      <c r="R14" s="341"/>
      <c r="S14" s="386">
        <f t="shared" si="0"/>
        <v>0</v>
      </c>
    </row>
    <row r="15" spans="1:101" x14ac:dyDescent="0.25">
      <c r="A15" s="19"/>
      <c r="B15" s="376"/>
      <c r="C15" s="376"/>
      <c r="D15" s="376"/>
      <c r="E15" s="376"/>
      <c r="F15" s="376"/>
      <c r="G15" s="335"/>
      <c r="H15" s="377"/>
      <c r="I15" s="194" t="str">
        <f>IF(H15="YES",+G15,"0")</f>
        <v>0</v>
      </c>
      <c r="J15" s="378"/>
      <c r="K15" s="342"/>
      <c r="L15" s="341"/>
      <c r="M15" s="341"/>
      <c r="N15" s="385">
        <f t="shared" si="1"/>
        <v>0</v>
      </c>
      <c r="O15" s="334"/>
      <c r="P15" s="341"/>
      <c r="Q15" s="341"/>
      <c r="R15" s="341"/>
      <c r="S15" s="386">
        <f t="shared" si="0"/>
        <v>0</v>
      </c>
    </row>
    <row r="16" spans="1:101" x14ac:dyDescent="0.25">
      <c r="A16" s="19"/>
      <c r="B16" s="376"/>
      <c r="C16" s="376"/>
      <c r="D16" s="376"/>
      <c r="E16" s="376"/>
      <c r="F16" s="376"/>
      <c r="G16" s="335"/>
      <c r="H16" s="377"/>
      <c r="I16" s="194" t="str">
        <f t="shared" ref="I16:I18" si="2">IF(H16="yes",+G16,"0")</f>
        <v>0</v>
      </c>
      <c r="J16" s="378"/>
      <c r="K16" s="342"/>
      <c r="L16" s="341"/>
      <c r="M16" s="341"/>
      <c r="N16" s="385">
        <f t="shared" si="1"/>
        <v>0</v>
      </c>
      <c r="O16" s="334"/>
      <c r="P16" s="341"/>
      <c r="Q16" s="341"/>
      <c r="R16" s="341"/>
      <c r="S16" s="386">
        <f t="shared" si="0"/>
        <v>0</v>
      </c>
    </row>
    <row r="17" spans="1:20" x14ac:dyDescent="0.25">
      <c r="A17" s="19"/>
      <c r="B17" s="376"/>
      <c r="C17" s="376"/>
      <c r="D17" s="376"/>
      <c r="E17" s="376"/>
      <c r="F17" s="376"/>
      <c r="G17" s="335"/>
      <c r="H17" s="377"/>
      <c r="I17" s="194" t="str">
        <f t="shared" si="2"/>
        <v>0</v>
      </c>
      <c r="J17" s="378"/>
      <c r="K17" s="342"/>
      <c r="L17" s="341"/>
      <c r="M17" s="341"/>
      <c r="N17" s="385">
        <f t="shared" si="1"/>
        <v>0</v>
      </c>
      <c r="O17" s="334"/>
      <c r="P17" s="341"/>
      <c r="Q17" s="341"/>
      <c r="R17" s="341"/>
      <c r="S17" s="386">
        <f t="shared" si="0"/>
        <v>0</v>
      </c>
    </row>
    <row r="18" spans="1:20" x14ac:dyDescent="0.25">
      <c r="A18" s="19"/>
      <c r="B18" s="376"/>
      <c r="C18" s="376"/>
      <c r="D18" s="376"/>
      <c r="E18" s="376"/>
      <c r="F18" s="376"/>
      <c r="G18" s="336"/>
      <c r="H18" s="377"/>
      <c r="I18" s="194" t="str">
        <f t="shared" si="2"/>
        <v>0</v>
      </c>
      <c r="J18" s="377"/>
      <c r="K18" s="342"/>
      <c r="L18" s="341"/>
      <c r="M18" s="341"/>
      <c r="N18" s="385">
        <f>M18+L18+K18+I18</f>
        <v>0</v>
      </c>
      <c r="O18" s="334"/>
      <c r="P18" s="341"/>
      <c r="Q18" s="341"/>
      <c r="R18" s="341"/>
      <c r="S18" s="386">
        <f t="shared" si="0"/>
        <v>0</v>
      </c>
    </row>
    <row r="19" spans="1:20" ht="8.1" customHeight="1" x14ac:dyDescent="0.25">
      <c r="A19" s="19"/>
      <c r="B19" s="188"/>
      <c r="C19" s="27"/>
      <c r="D19" s="27"/>
      <c r="E19" s="25"/>
      <c r="F19" s="25"/>
      <c r="G19" s="133"/>
      <c r="H19" s="25"/>
      <c r="I19" s="147"/>
      <c r="J19" s="25"/>
      <c r="K19" s="202"/>
      <c r="L19" s="202"/>
      <c r="M19" s="202"/>
      <c r="N19" s="127"/>
      <c r="O19" s="201"/>
      <c r="P19" s="133"/>
      <c r="Q19" s="133"/>
      <c r="R19" s="127"/>
      <c r="S19" s="131"/>
    </row>
    <row r="20" spans="1:20" ht="13.8" thickBot="1" x14ac:dyDescent="0.3">
      <c r="A20" s="15"/>
      <c r="B20" s="22"/>
      <c r="C20" s="21" t="str">
        <f>B10</f>
        <v>Speech Therapy</v>
      </c>
      <c r="G20" s="128"/>
      <c r="K20" s="50"/>
      <c r="L20" s="50"/>
      <c r="M20" s="50"/>
      <c r="N20" s="292">
        <f>N11-SUM(N13:N18)</f>
        <v>0</v>
      </c>
      <c r="O20" s="292">
        <f t="shared" ref="O20:R20" si="3">O11-SUM(O13:O18)</f>
        <v>0</v>
      </c>
      <c r="P20" s="292">
        <f t="shared" si="3"/>
        <v>0</v>
      </c>
      <c r="Q20" s="292">
        <f t="shared" si="3"/>
        <v>0</v>
      </c>
      <c r="R20" s="292">
        <f t="shared" si="3"/>
        <v>0</v>
      </c>
      <c r="S20" s="291">
        <f>S11-SUM(S13:S18)</f>
        <v>0</v>
      </c>
      <c r="T20" s="241" t="s">
        <v>199</v>
      </c>
    </row>
    <row r="21" spans="1:20" ht="13.8" thickTop="1" x14ac:dyDescent="0.25">
      <c r="A21" s="15"/>
      <c r="B21" s="22"/>
      <c r="C21" s="20"/>
      <c r="G21" s="128"/>
      <c r="K21" s="50"/>
      <c r="L21" s="50"/>
      <c r="M21" s="50"/>
      <c r="N21" s="162"/>
      <c r="O21" s="162"/>
      <c r="P21" s="162"/>
      <c r="Q21" s="162"/>
      <c r="R21" s="162"/>
      <c r="S21" s="403"/>
      <c r="T21" s="129"/>
    </row>
    <row r="22" spans="1:20" x14ac:dyDescent="0.25">
      <c r="B22" s="626" t="s">
        <v>242</v>
      </c>
      <c r="C22" s="627"/>
      <c r="K22" s="50"/>
      <c r="L22" s="50"/>
      <c r="M22" s="50"/>
      <c r="O22" s="25"/>
      <c r="P22" s="133"/>
      <c r="Q22" s="133"/>
      <c r="S22" s="404"/>
    </row>
    <row r="23" spans="1:20" ht="13.8" thickBot="1" x14ac:dyDescent="0.3">
      <c r="A23" s="19"/>
      <c r="B23" s="188" t="str">
        <f>B11</f>
        <v>Accrual Trial Balance</v>
      </c>
      <c r="C23" s="27"/>
      <c r="D23" s="27"/>
      <c r="E23" s="27"/>
      <c r="F23" s="26"/>
      <c r="G23" s="332">
        <v>0</v>
      </c>
      <c r="H23" s="196"/>
      <c r="I23" s="147"/>
      <c r="J23" s="163"/>
      <c r="K23" s="202"/>
      <c r="L23" s="202"/>
      <c r="M23" s="202"/>
      <c r="N23" s="288">
        <f>G23</f>
        <v>0</v>
      </c>
      <c r="O23" s="332">
        <v>0</v>
      </c>
      <c r="P23" s="332"/>
      <c r="Q23" s="332"/>
      <c r="R23" s="333"/>
      <c r="S23" s="289">
        <f>R23+Q23+P23+O23+N23</f>
        <v>0</v>
      </c>
    </row>
    <row r="24" spans="1:20" x14ac:dyDescent="0.25">
      <c r="A24" s="19"/>
      <c r="B24" s="271" t="s">
        <v>82</v>
      </c>
      <c r="C24" s="272"/>
      <c r="D24" s="272"/>
      <c r="E24" s="272"/>
      <c r="F24" s="272"/>
      <c r="G24" s="273"/>
      <c r="H24" s="274"/>
      <c r="I24" s="279"/>
      <c r="J24" s="276"/>
      <c r="K24" s="279"/>
      <c r="L24" s="279"/>
      <c r="M24" s="279"/>
      <c r="N24" s="165"/>
      <c r="O24" s="280"/>
      <c r="P24" s="281"/>
      <c r="Q24" s="281"/>
      <c r="R24" s="165"/>
      <c r="S24" s="282"/>
    </row>
    <row r="25" spans="1:20" x14ac:dyDescent="0.25">
      <c r="A25" s="19"/>
      <c r="B25" s="375"/>
      <c r="C25" s="376"/>
      <c r="D25" s="376"/>
      <c r="E25" s="376"/>
      <c r="F25" s="376"/>
      <c r="G25" s="334"/>
      <c r="H25" s="377"/>
      <c r="I25" s="195" t="str">
        <f t="shared" ref="I25:I30" si="4">IF(H25="yes",+G25,"0")</f>
        <v>0</v>
      </c>
      <c r="J25" s="378"/>
      <c r="K25" s="341"/>
      <c r="L25" s="341"/>
      <c r="M25" s="341"/>
      <c r="N25" s="265">
        <f>M25+L25+K25+I25</f>
        <v>0</v>
      </c>
      <c r="O25" s="334"/>
      <c r="P25" s="341"/>
      <c r="Q25" s="341"/>
      <c r="R25" s="341"/>
      <c r="S25" s="509">
        <f t="shared" ref="S25:S30" si="5">N25+O25+P25+Q25+R25</f>
        <v>0</v>
      </c>
    </row>
    <row r="26" spans="1:20" x14ac:dyDescent="0.25">
      <c r="A26" s="19"/>
      <c r="B26" s="376"/>
      <c r="C26" s="376"/>
      <c r="D26" s="376"/>
      <c r="E26" s="376"/>
      <c r="F26" s="376"/>
      <c r="G26" s="335"/>
      <c r="H26" s="377"/>
      <c r="I26" s="194" t="str">
        <f t="shared" si="4"/>
        <v>0</v>
      </c>
      <c r="J26" s="378"/>
      <c r="K26" s="342"/>
      <c r="L26" s="341"/>
      <c r="M26" s="341"/>
      <c r="N26" s="385">
        <f t="shared" ref="N26:N30" si="6">M26+L26+K26+I26</f>
        <v>0</v>
      </c>
      <c r="O26" s="334"/>
      <c r="P26" s="341"/>
      <c r="Q26" s="341"/>
      <c r="R26" s="341"/>
      <c r="S26" s="141">
        <f t="shared" si="5"/>
        <v>0</v>
      </c>
    </row>
    <row r="27" spans="1:20" x14ac:dyDescent="0.25">
      <c r="A27" s="19"/>
      <c r="B27" s="376"/>
      <c r="C27" s="376"/>
      <c r="D27" s="376"/>
      <c r="E27" s="376"/>
      <c r="F27" s="376"/>
      <c r="G27" s="335"/>
      <c r="H27" s="377"/>
      <c r="I27" s="194" t="str">
        <f t="shared" si="4"/>
        <v>0</v>
      </c>
      <c r="J27" s="378"/>
      <c r="K27" s="342"/>
      <c r="L27" s="341"/>
      <c r="M27" s="341"/>
      <c r="N27" s="385">
        <f t="shared" si="6"/>
        <v>0</v>
      </c>
      <c r="O27" s="334"/>
      <c r="P27" s="341"/>
      <c r="Q27" s="341"/>
      <c r="R27" s="341"/>
      <c r="S27" s="141">
        <f t="shared" si="5"/>
        <v>0</v>
      </c>
    </row>
    <row r="28" spans="1:20" x14ac:dyDescent="0.25">
      <c r="A28" s="19"/>
      <c r="B28" s="376"/>
      <c r="C28" s="376"/>
      <c r="D28" s="376"/>
      <c r="E28" s="376"/>
      <c r="F28" s="376"/>
      <c r="G28" s="335"/>
      <c r="H28" s="377"/>
      <c r="I28" s="194" t="str">
        <f t="shared" si="4"/>
        <v>0</v>
      </c>
      <c r="J28" s="378"/>
      <c r="K28" s="342"/>
      <c r="L28" s="341"/>
      <c r="M28" s="341"/>
      <c r="N28" s="385">
        <f t="shared" si="6"/>
        <v>0</v>
      </c>
      <c r="O28" s="334"/>
      <c r="P28" s="341"/>
      <c r="Q28" s="341"/>
      <c r="R28" s="341"/>
      <c r="S28" s="141">
        <f t="shared" si="5"/>
        <v>0</v>
      </c>
    </row>
    <row r="29" spans="1:20" x14ac:dyDescent="0.25">
      <c r="A29" s="19"/>
      <c r="B29" s="376"/>
      <c r="C29" s="376"/>
      <c r="D29" s="376"/>
      <c r="E29" s="376"/>
      <c r="F29" s="376"/>
      <c r="G29" s="335"/>
      <c r="H29" s="377"/>
      <c r="I29" s="194" t="str">
        <f t="shared" si="4"/>
        <v>0</v>
      </c>
      <c r="J29" s="378"/>
      <c r="K29" s="342"/>
      <c r="L29" s="341"/>
      <c r="M29" s="341"/>
      <c r="N29" s="385">
        <f t="shared" si="6"/>
        <v>0</v>
      </c>
      <c r="O29" s="334"/>
      <c r="P29" s="341"/>
      <c r="Q29" s="341"/>
      <c r="R29" s="341"/>
      <c r="S29" s="141">
        <f t="shared" si="5"/>
        <v>0</v>
      </c>
    </row>
    <row r="30" spans="1:20" x14ac:dyDescent="0.25">
      <c r="A30" s="19"/>
      <c r="B30" s="376"/>
      <c r="C30" s="376"/>
      <c r="D30" s="376"/>
      <c r="E30" s="376"/>
      <c r="F30" s="376"/>
      <c r="G30" s="336"/>
      <c r="H30" s="377"/>
      <c r="I30" s="194" t="str">
        <f t="shared" si="4"/>
        <v>0</v>
      </c>
      <c r="J30" s="378"/>
      <c r="K30" s="342"/>
      <c r="L30" s="341"/>
      <c r="M30" s="341"/>
      <c r="N30" s="385">
        <f t="shared" si="6"/>
        <v>0</v>
      </c>
      <c r="O30" s="334"/>
      <c r="P30" s="341"/>
      <c r="Q30" s="341"/>
      <c r="R30" s="341"/>
      <c r="S30" s="141">
        <f t="shared" si="5"/>
        <v>0</v>
      </c>
    </row>
    <row r="31" spans="1:20" ht="8.1" customHeight="1" x14ac:dyDescent="0.25">
      <c r="A31" s="19"/>
      <c r="B31" s="25"/>
      <c r="C31" s="25"/>
      <c r="D31" s="25"/>
      <c r="E31" s="25"/>
      <c r="F31" s="25"/>
      <c r="G31" s="201"/>
      <c r="H31" s="196"/>
      <c r="I31" s="147"/>
      <c r="J31" s="163"/>
      <c r="K31" s="202"/>
      <c r="L31" s="202"/>
      <c r="M31" s="202"/>
      <c r="N31" s="127"/>
      <c r="O31" s="201"/>
      <c r="P31" s="133"/>
      <c r="Q31" s="133"/>
      <c r="R31" s="127"/>
      <c r="S31" s="130"/>
    </row>
    <row r="32" spans="1:20" ht="13.8" thickBot="1" x14ac:dyDescent="0.3">
      <c r="A32" s="15"/>
      <c r="C32" s="21" t="str">
        <f>B22</f>
        <v>Occupational Therapy</v>
      </c>
      <c r="G32" s="128"/>
      <c r="K32" s="50"/>
      <c r="L32" s="50"/>
      <c r="M32" s="50"/>
      <c r="N32" s="292">
        <f t="shared" ref="N32:R32" si="7">N23-SUM(N25:N30)</f>
        <v>0</v>
      </c>
      <c r="O32" s="292">
        <f t="shared" si="7"/>
        <v>0</v>
      </c>
      <c r="P32" s="292">
        <f t="shared" si="7"/>
        <v>0</v>
      </c>
      <c r="Q32" s="292">
        <f t="shared" si="7"/>
        <v>0</v>
      </c>
      <c r="R32" s="292">
        <f t="shared" si="7"/>
        <v>0</v>
      </c>
      <c r="S32" s="291">
        <f>S23-SUM(S25:S30)</f>
        <v>0</v>
      </c>
      <c r="T32" s="241" t="s">
        <v>199</v>
      </c>
    </row>
    <row r="33" spans="1:20" ht="13.8" thickTop="1" x14ac:dyDescent="0.25">
      <c r="A33" s="15"/>
      <c r="C33" s="21"/>
      <c r="G33" s="128"/>
      <c r="K33" s="50"/>
      <c r="L33" s="50"/>
      <c r="M33" s="50"/>
      <c r="N33" s="162"/>
      <c r="O33" s="162"/>
      <c r="P33" s="162"/>
      <c r="Q33" s="162"/>
      <c r="R33" s="162"/>
      <c r="S33" s="403"/>
      <c r="T33" s="129"/>
    </row>
    <row r="34" spans="1:20" x14ac:dyDescent="0.25">
      <c r="B34" s="626" t="s">
        <v>243</v>
      </c>
      <c r="C34" s="627"/>
      <c r="K34" s="50"/>
      <c r="L34" s="50"/>
      <c r="M34" s="50"/>
      <c r="O34" s="25"/>
      <c r="P34" s="133"/>
      <c r="Q34" s="133"/>
      <c r="S34" s="404"/>
    </row>
    <row r="35" spans="1:20" ht="13.8" thickBot="1" x14ac:dyDescent="0.3">
      <c r="A35" s="19"/>
      <c r="B35" s="373" t="str">
        <f>B11</f>
        <v>Accrual Trial Balance</v>
      </c>
      <c r="C35" s="27"/>
      <c r="D35" s="27"/>
      <c r="E35" s="27"/>
      <c r="F35" s="26"/>
      <c r="G35" s="332">
        <v>0</v>
      </c>
      <c r="H35" s="196"/>
      <c r="I35" s="147"/>
      <c r="J35" s="163"/>
      <c r="K35" s="202"/>
      <c r="L35" s="202"/>
      <c r="M35" s="202"/>
      <c r="N35" s="288">
        <f>G35</f>
        <v>0</v>
      </c>
      <c r="O35" s="332"/>
      <c r="P35" s="332"/>
      <c r="Q35" s="332"/>
      <c r="R35" s="333">
        <v>0</v>
      </c>
      <c r="S35" s="513">
        <f>R35+Q35+P35+O35+N35</f>
        <v>0</v>
      </c>
    </row>
    <row r="36" spans="1:20" x14ac:dyDescent="0.25">
      <c r="A36" s="19"/>
      <c r="B36" s="374" t="s">
        <v>82</v>
      </c>
      <c r="C36" s="272"/>
      <c r="D36" s="272"/>
      <c r="E36" s="272"/>
      <c r="F36" s="272"/>
      <c r="G36" s="272"/>
      <c r="H36" s="272"/>
      <c r="I36" s="279"/>
      <c r="J36" s="276"/>
      <c r="K36" s="279"/>
      <c r="L36" s="279"/>
      <c r="M36" s="279"/>
      <c r="N36" s="165"/>
      <c r="O36" s="280"/>
      <c r="P36" s="281"/>
      <c r="Q36" s="281"/>
      <c r="R36" s="165"/>
      <c r="S36" s="282"/>
    </row>
    <row r="37" spans="1:20" x14ac:dyDescent="0.25">
      <c r="A37" s="19"/>
      <c r="B37" s="375"/>
      <c r="C37" s="376"/>
      <c r="D37" s="376"/>
      <c r="E37" s="376"/>
      <c r="F37" s="376"/>
      <c r="G37" s="334"/>
      <c r="H37" s="516"/>
      <c r="I37" s="195" t="str">
        <f t="shared" ref="I37:I42" si="8">IF(H37="yes",+G37,"0")</f>
        <v>0</v>
      </c>
      <c r="J37" s="378"/>
      <c r="K37" s="341"/>
      <c r="L37" s="341"/>
      <c r="M37" s="341"/>
      <c r="N37" s="265">
        <f>M37+L37+K37+I37</f>
        <v>0</v>
      </c>
      <c r="O37" s="574"/>
      <c r="P37" s="574"/>
      <c r="Q37" s="574"/>
      <c r="R37" s="574"/>
      <c r="S37" s="509">
        <f t="shared" ref="S37:S42" si="9">N37+O37+P37+Q37+R37</f>
        <v>0</v>
      </c>
    </row>
    <row r="38" spans="1:20" x14ac:dyDescent="0.25">
      <c r="A38" s="19"/>
      <c r="B38" s="375"/>
      <c r="C38" s="376"/>
      <c r="D38" s="376"/>
      <c r="E38" s="376"/>
      <c r="F38" s="376"/>
      <c r="G38" s="335"/>
      <c r="H38" s="516"/>
      <c r="I38" s="194" t="str">
        <f t="shared" si="8"/>
        <v>0</v>
      </c>
      <c r="J38" s="378"/>
      <c r="K38" s="342"/>
      <c r="L38" s="341"/>
      <c r="M38" s="341"/>
      <c r="N38" s="267">
        <f t="shared" ref="N38:N42" si="10">M38+L38+K38+I38</f>
        <v>0</v>
      </c>
      <c r="O38" s="574"/>
      <c r="P38" s="574"/>
      <c r="Q38" s="574"/>
      <c r="R38" s="574"/>
      <c r="S38" s="141">
        <f t="shared" si="9"/>
        <v>0</v>
      </c>
    </row>
    <row r="39" spans="1:20" x14ac:dyDescent="0.25">
      <c r="A39" s="19"/>
      <c r="B39" s="376"/>
      <c r="C39" s="376"/>
      <c r="D39" s="376"/>
      <c r="E39" s="376"/>
      <c r="F39" s="376"/>
      <c r="G39" s="335"/>
      <c r="H39" s="516"/>
      <c r="I39" s="194" t="str">
        <f t="shared" si="8"/>
        <v>0</v>
      </c>
      <c r="J39" s="378"/>
      <c r="K39" s="342"/>
      <c r="L39" s="341"/>
      <c r="M39" s="341"/>
      <c r="N39" s="267">
        <f t="shared" si="10"/>
        <v>0</v>
      </c>
      <c r="O39" s="574"/>
      <c r="P39" s="574"/>
      <c r="Q39" s="574"/>
      <c r="R39" s="574"/>
      <c r="S39" s="141">
        <f t="shared" si="9"/>
        <v>0</v>
      </c>
    </row>
    <row r="40" spans="1:20" x14ac:dyDescent="0.25">
      <c r="A40" s="19"/>
      <c r="B40" s="376"/>
      <c r="C40" s="376"/>
      <c r="D40" s="376"/>
      <c r="E40" s="376"/>
      <c r="F40" s="376"/>
      <c r="G40" s="335"/>
      <c r="H40" s="516"/>
      <c r="I40" s="194" t="str">
        <f t="shared" si="8"/>
        <v>0</v>
      </c>
      <c r="J40" s="378"/>
      <c r="K40" s="342"/>
      <c r="L40" s="341"/>
      <c r="M40" s="341"/>
      <c r="N40" s="267">
        <f t="shared" si="10"/>
        <v>0</v>
      </c>
      <c r="O40" s="574"/>
      <c r="P40" s="574"/>
      <c r="Q40" s="574"/>
      <c r="R40" s="574"/>
      <c r="S40" s="141">
        <f t="shared" si="9"/>
        <v>0</v>
      </c>
    </row>
    <row r="41" spans="1:20" x14ac:dyDescent="0.25">
      <c r="A41" s="19"/>
      <c r="B41" s="376"/>
      <c r="C41" s="376"/>
      <c r="D41" s="376"/>
      <c r="E41" s="376"/>
      <c r="F41" s="376"/>
      <c r="G41" s="515"/>
      <c r="H41" s="516"/>
      <c r="I41" s="194" t="str">
        <f t="shared" si="8"/>
        <v>0</v>
      </c>
      <c r="J41" s="378"/>
      <c r="K41" s="342"/>
      <c r="L41" s="341"/>
      <c r="M41" s="341"/>
      <c r="N41" s="267">
        <f t="shared" si="10"/>
        <v>0</v>
      </c>
      <c r="O41" s="574"/>
      <c r="P41" s="574"/>
      <c r="Q41" s="574"/>
      <c r="R41" s="574"/>
      <c r="S41" s="141">
        <f t="shared" si="9"/>
        <v>0</v>
      </c>
    </row>
    <row r="42" spans="1:20" x14ac:dyDescent="0.25">
      <c r="A42" s="19"/>
      <c r="B42" s="376"/>
      <c r="C42" s="376"/>
      <c r="D42" s="376"/>
      <c r="E42" s="376"/>
      <c r="F42" s="376"/>
      <c r="G42" s="336"/>
      <c r="H42" s="516"/>
      <c r="I42" s="194" t="str">
        <f t="shared" si="8"/>
        <v>0</v>
      </c>
      <c r="J42" s="378"/>
      <c r="K42" s="342"/>
      <c r="L42" s="341"/>
      <c r="M42" s="341"/>
      <c r="N42" s="267">
        <f t="shared" si="10"/>
        <v>0</v>
      </c>
      <c r="O42" s="574"/>
      <c r="P42" s="574"/>
      <c r="Q42" s="574"/>
      <c r="R42" s="574"/>
      <c r="S42" s="141">
        <f t="shared" si="9"/>
        <v>0</v>
      </c>
    </row>
    <row r="43" spans="1:20" ht="8.1" customHeight="1" x14ac:dyDescent="0.25">
      <c r="A43" s="19"/>
      <c r="B43" s="25"/>
      <c r="C43" s="27"/>
      <c r="D43" s="27"/>
      <c r="E43" s="27"/>
      <c r="F43" s="26"/>
      <c r="G43" s="201"/>
      <c r="H43" s="196"/>
      <c r="I43" s="147"/>
      <c r="J43" s="163"/>
      <c r="K43" s="202"/>
      <c r="L43" s="202"/>
      <c r="M43" s="202"/>
      <c r="N43" s="127"/>
      <c r="O43" s="127"/>
      <c r="P43" s="127"/>
      <c r="Q43" s="127"/>
      <c r="R43" s="127"/>
      <c r="S43" s="130"/>
    </row>
    <row r="44" spans="1:20" ht="13.8" thickBot="1" x14ac:dyDescent="0.3">
      <c r="A44" s="15"/>
      <c r="C44" s="21" t="str">
        <f>B34</f>
        <v>Audiology</v>
      </c>
      <c r="K44" s="50"/>
      <c r="L44" s="50"/>
      <c r="M44" s="50"/>
      <c r="N44" s="290">
        <f t="shared" ref="N44:R44" si="11">N35-SUM(N37:N42)</f>
        <v>0</v>
      </c>
      <c r="O44" s="290">
        <f t="shared" si="11"/>
        <v>0</v>
      </c>
      <c r="P44" s="290">
        <f t="shared" si="11"/>
        <v>0</v>
      </c>
      <c r="Q44" s="290">
        <f t="shared" si="11"/>
        <v>0</v>
      </c>
      <c r="R44" s="290">
        <f t="shared" si="11"/>
        <v>0</v>
      </c>
      <c r="S44" s="291">
        <f>S35-SUM(S37:S42)</f>
        <v>0</v>
      </c>
      <c r="T44" s="241" t="s">
        <v>199</v>
      </c>
    </row>
    <row r="45" spans="1:20" ht="13.8" thickTop="1" x14ac:dyDescent="0.25">
      <c r="A45" s="15"/>
      <c r="C45" s="21"/>
      <c r="K45" s="50"/>
      <c r="L45" s="50"/>
      <c r="M45" s="50"/>
      <c r="N45" s="174"/>
      <c r="O45" s="174"/>
      <c r="P45" s="174"/>
      <c r="Q45" s="174"/>
      <c r="R45" s="174"/>
      <c r="S45" s="405"/>
      <c r="T45" s="129"/>
    </row>
    <row r="46" spans="1:20" x14ac:dyDescent="0.25">
      <c r="A46" s="15"/>
      <c r="B46" s="625" t="s">
        <v>244</v>
      </c>
      <c r="C46" s="625"/>
      <c r="K46" s="50"/>
      <c r="L46" s="50"/>
      <c r="M46" s="50"/>
      <c r="N46" s="25"/>
      <c r="O46" s="25"/>
      <c r="P46" s="133"/>
      <c r="Q46" s="133"/>
      <c r="S46" s="406"/>
    </row>
    <row r="47" spans="1:20" ht="13.8" thickBot="1" x14ac:dyDescent="0.3">
      <c r="A47" s="19"/>
      <c r="B47" s="188" t="str">
        <f>B11</f>
        <v>Accrual Trial Balance</v>
      </c>
      <c r="C47" s="27"/>
      <c r="D47" s="27"/>
      <c r="E47" s="27"/>
      <c r="F47" s="26"/>
      <c r="G47" s="332">
        <v>0</v>
      </c>
      <c r="H47" s="52"/>
      <c r="I47" s="147"/>
      <c r="J47" s="52"/>
      <c r="K47" s="202"/>
      <c r="L47" s="202"/>
      <c r="M47" s="202"/>
      <c r="N47" s="288">
        <f>G47</f>
        <v>0</v>
      </c>
      <c r="O47" s="332">
        <v>0</v>
      </c>
      <c r="P47" s="332"/>
      <c r="Q47" s="332"/>
      <c r="R47" s="333">
        <v>0</v>
      </c>
      <c r="S47" s="289">
        <f>R47+Q47+P47+O47+N47</f>
        <v>0</v>
      </c>
    </row>
    <row r="48" spans="1:20" x14ac:dyDescent="0.25">
      <c r="A48" s="19"/>
      <c r="B48" s="271" t="s">
        <v>82</v>
      </c>
      <c r="C48" s="272"/>
      <c r="D48" s="272"/>
      <c r="E48" s="272"/>
      <c r="F48" s="272"/>
      <c r="G48" s="280"/>
      <c r="H48" s="283"/>
      <c r="I48" s="279"/>
      <c r="J48" s="283"/>
      <c r="K48" s="279"/>
      <c r="L48" s="279"/>
      <c r="M48" s="279"/>
      <c r="N48" s="165"/>
      <c r="O48" s="280"/>
      <c r="P48" s="281"/>
      <c r="Q48" s="281"/>
      <c r="R48" s="165"/>
      <c r="S48" s="282"/>
    </row>
    <row r="49" spans="1:20" x14ac:dyDescent="0.25">
      <c r="A49" s="19"/>
      <c r="B49" s="376"/>
      <c r="C49" s="376"/>
      <c r="D49" s="376"/>
      <c r="E49" s="376"/>
      <c r="F49" s="376"/>
      <c r="G49" s="334"/>
      <c r="H49" s="378"/>
      <c r="I49" s="195" t="str">
        <f t="shared" ref="I49:I54" si="12">IF(H49="yes",+G49,"0")</f>
        <v>0</v>
      </c>
      <c r="J49" s="377"/>
      <c r="K49" s="341"/>
      <c r="L49" s="341"/>
      <c r="M49" s="341"/>
      <c r="N49" s="265">
        <f>M49+L49+K49+I49</f>
        <v>0</v>
      </c>
      <c r="O49" s="574"/>
      <c r="P49" s="574"/>
      <c r="Q49" s="574"/>
      <c r="R49" s="574"/>
      <c r="S49" s="266">
        <f t="shared" ref="S49:S54" si="13">N49+O49+P49+Q49+R49</f>
        <v>0</v>
      </c>
    </row>
    <row r="50" spans="1:20" x14ac:dyDescent="0.25">
      <c r="A50" s="19"/>
      <c r="B50" s="376"/>
      <c r="C50" s="376"/>
      <c r="D50" s="376"/>
      <c r="E50" s="376"/>
      <c r="F50" s="376"/>
      <c r="G50" s="335"/>
      <c r="H50" s="378"/>
      <c r="I50" s="194" t="str">
        <f t="shared" si="12"/>
        <v>0</v>
      </c>
      <c r="J50" s="377"/>
      <c r="K50" s="342"/>
      <c r="L50" s="341"/>
      <c r="M50" s="341"/>
      <c r="N50" s="267">
        <f t="shared" ref="N50:N54" si="14">M50+L50+K50+I50</f>
        <v>0</v>
      </c>
      <c r="O50" s="574"/>
      <c r="P50" s="574"/>
      <c r="Q50" s="574"/>
      <c r="R50" s="574"/>
      <c r="S50" s="268">
        <f t="shared" si="13"/>
        <v>0</v>
      </c>
    </row>
    <row r="51" spans="1:20" x14ac:dyDescent="0.25">
      <c r="A51" s="19"/>
      <c r="B51" s="376"/>
      <c r="C51" s="376"/>
      <c r="D51" s="376"/>
      <c r="E51" s="376"/>
      <c r="F51" s="376"/>
      <c r="G51" s="335"/>
      <c r="H51" s="378"/>
      <c r="I51" s="194" t="str">
        <f t="shared" si="12"/>
        <v>0</v>
      </c>
      <c r="J51" s="377"/>
      <c r="K51" s="342"/>
      <c r="L51" s="341"/>
      <c r="M51" s="341"/>
      <c r="N51" s="267">
        <f t="shared" si="14"/>
        <v>0</v>
      </c>
      <c r="O51" s="574"/>
      <c r="P51" s="574"/>
      <c r="Q51" s="574"/>
      <c r="R51" s="574"/>
      <c r="S51" s="268">
        <f t="shared" si="13"/>
        <v>0</v>
      </c>
    </row>
    <row r="52" spans="1:20" x14ac:dyDescent="0.25">
      <c r="A52" s="19"/>
      <c r="B52" s="376"/>
      <c r="C52" s="376"/>
      <c r="D52" s="376"/>
      <c r="E52" s="376"/>
      <c r="F52" s="376"/>
      <c r="G52" s="335"/>
      <c r="H52" s="378"/>
      <c r="I52" s="194" t="str">
        <f t="shared" si="12"/>
        <v>0</v>
      </c>
      <c r="J52" s="377"/>
      <c r="K52" s="342"/>
      <c r="L52" s="341"/>
      <c r="M52" s="341"/>
      <c r="N52" s="267">
        <f t="shared" si="14"/>
        <v>0</v>
      </c>
      <c r="O52" s="574"/>
      <c r="P52" s="574"/>
      <c r="Q52" s="574"/>
      <c r="R52" s="574"/>
      <c r="S52" s="268">
        <f t="shared" si="13"/>
        <v>0</v>
      </c>
    </row>
    <row r="53" spans="1:20" x14ac:dyDescent="0.25">
      <c r="A53" s="19"/>
      <c r="B53" s="376"/>
      <c r="C53" s="376"/>
      <c r="D53" s="376"/>
      <c r="E53" s="376"/>
      <c r="F53" s="376"/>
      <c r="G53" s="335"/>
      <c r="H53" s="378"/>
      <c r="I53" s="194" t="str">
        <f t="shared" si="12"/>
        <v>0</v>
      </c>
      <c r="J53" s="377"/>
      <c r="K53" s="342"/>
      <c r="L53" s="341"/>
      <c r="M53" s="341"/>
      <c r="N53" s="267">
        <f t="shared" si="14"/>
        <v>0</v>
      </c>
      <c r="O53" s="574"/>
      <c r="P53" s="574"/>
      <c r="Q53" s="574"/>
      <c r="R53" s="574"/>
      <c r="S53" s="268">
        <f t="shared" si="13"/>
        <v>0</v>
      </c>
    </row>
    <row r="54" spans="1:20" x14ac:dyDescent="0.25">
      <c r="A54" s="19"/>
      <c r="B54" s="376"/>
      <c r="C54" s="376"/>
      <c r="D54" s="376"/>
      <c r="E54" s="376"/>
      <c r="F54" s="376"/>
      <c r="G54" s="336"/>
      <c r="H54" s="378"/>
      <c r="I54" s="194" t="str">
        <f t="shared" si="12"/>
        <v>0</v>
      </c>
      <c r="J54" s="377"/>
      <c r="K54" s="342"/>
      <c r="L54" s="341"/>
      <c r="M54" s="341"/>
      <c r="N54" s="267">
        <f t="shared" si="14"/>
        <v>0</v>
      </c>
      <c r="O54" s="574"/>
      <c r="P54" s="574"/>
      <c r="Q54" s="574"/>
      <c r="R54" s="574"/>
      <c r="S54" s="268">
        <f t="shared" si="13"/>
        <v>0</v>
      </c>
    </row>
    <row r="55" spans="1:20" ht="8.1" customHeight="1" x14ac:dyDescent="0.25">
      <c r="A55" s="19"/>
      <c r="B55" s="25"/>
      <c r="C55" s="25"/>
      <c r="D55" s="25"/>
      <c r="E55" s="25"/>
      <c r="F55" s="25"/>
      <c r="G55" s="201"/>
      <c r="H55" s="25"/>
      <c r="I55" s="147"/>
      <c r="J55" s="25"/>
      <c r="K55" s="202"/>
      <c r="L55" s="202"/>
      <c r="M55" s="202"/>
      <c r="N55" s="127"/>
      <c r="O55" s="201"/>
      <c r="P55" s="133"/>
      <c r="Q55" s="133"/>
      <c r="R55" s="127"/>
      <c r="S55" s="130"/>
    </row>
    <row r="56" spans="1:20" ht="13.8" thickBot="1" x14ac:dyDescent="0.3">
      <c r="A56" s="15"/>
      <c r="B56" s="25"/>
      <c r="C56" s="22" t="str">
        <f>B46</f>
        <v>Physical Therapy</v>
      </c>
      <c r="K56" s="50"/>
      <c r="L56" s="50"/>
      <c r="M56" s="50"/>
      <c r="N56" s="290">
        <f t="shared" ref="N56:S56" si="15">N47-SUM(N49:N54)</f>
        <v>0</v>
      </c>
      <c r="O56" s="290">
        <f t="shared" si="15"/>
        <v>0</v>
      </c>
      <c r="P56" s="290">
        <f t="shared" si="15"/>
        <v>0</v>
      </c>
      <c r="Q56" s="290">
        <f t="shared" si="15"/>
        <v>0</v>
      </c>
      <c r="R56" s="290">
        <f t="shared" si="15"/>
        <v>0</v>
      </c>
      <c r="S56" s="291">
        <f t="shared" si="15"/>
        <v>0</v>
      </c>
      <c r="T56" s="241" t="s">
        <v>199</v>
      </c>
    </row>
    <row r="57" spans="1:20" ht="13.8" thickTop="1" x14ac:dyDescent="0.25">
      <c r="A57" s="15"/>
      <c r="B57" s="25"/>
      <c r="C57" s="22"/>
      <c r="K57" s="50"/>
      <c r="L57" s="50"/>
      <c r="M57" s="50"/>
      <c r="N57" s="174"/>
      <c r="O57" s="174"/>
      <c r="P57" s="174"/>
      <c r="Q57" s="174"/>
      <c r="R57" s="174"/>
      <c r="S57" s="344"/>
      <c r="T57" s="241"/>
    </row>
    <row r="58" spans="1:20" x14ac:dyDescent="0.25">
      <c r="A58" s="15"/>
      <c r="B58" s="625" t="s">
        <v>246</v>
      </c>
      <c r="C58" s="625"/>
      <c r="K58" s="171"/>
      <c r="L58" s="171"/>
      <c r="M58" s="171"/>
      <c r="N58" s="25"/>
      <c r="O58" s="25"/>
      <c r="P58" s="133"/>
      <c r="Q58" s="133"/>
      <c r="S58" s="404"/>
    </row>
    <row r="59" spans="1:20" ht="13.8" thickBot="1" x14ac:dyDescent="0.3">
      <c r="A59" s="19"/>
      <c r="B59" s="188" t="str">
        <f>B11</f>
        <v>Accrual Trial Balance</v>
      </c>
      <c r="C59" s="27"/>
      <c r="D59" s="27"/>
      <c r="E59" s="27"/>
      <c r="F59" s="26"/>
      <c r="G59" s="337">
        <v>0</v>
      </c>
      <c r="H59" s="52"/>
      <c r="I59" s="169"/>
      <c r="J59" s="52"/>
      <c r="K59" s="204"/>
      <c r="L59" s="204"/>
      <c r="M59" s="204"/>
      <c r="N59" s="286">
        <f>G59</f>
        <v>0</v>
      </c>
      <c r="O59" s="337">
        <v>0</v>
      </c>
      <c r="P59" s="337"/>
      <c r="Q59" s="337"/>
      <c r="R59" s="338">
        <v>0</v>
      </c>
      <c r="S59" s="289">
        <f>R59+Q59+P59+O59+N59</f>
        <v>0</v>
      </c>
    </row>
    <row r="60" spans="1:20" x14ac:dyDescent="0.25">
      <c r="A60" s="19"/>
      <c r="B60" s="271" t="s">
        <v>82</v>
      </c>
      <c r="C60" s="272"/>
      <c r="D60" s="272"/>
      <c r="E60" s="272"/>
      <c r="F60" s="272"/>
      <c r="G60" s="284"/>
      <c r="H60" s="283"/>
      <c r="I60" s="285"/>
      <c r="J60" s="283"/>
      <c r="K60" s="285"/>
      <c r="L60" s="285"/>
      <c r="M60" s="285"/>
      <c r="N60" s="172"/>
      <c r="O60" s="284"/>
      <c r="P60" s="281"/>
      <c r="Q60" s="281"/>
      <c r="R60" s="172"/>
      <c r="S60" s="282"/>
    </row>
    <row r="61" spans="1:20" x14ac:dyDescent="0.25">
      <c r="A61" s="19"/>
      <c r="B61" s="375"/>
      <c r="C61" s="376"/>
      <c r="D61" s="376"/>
      <c r="E61" s="376"/>
      <c r="F61" s="376"/>
      <c r="G61" s="334"/>
      <c r="H61" s="378"/>
      <c r="I61" s="269" t="str">
        <f t="shared" ref="I61:I66" si="16">IF(H61="yes",+G61,"0")</f>
        <v>0</v>
      </c>
      <c r="J61" s="377"/>
      <c r="K61" s="341"/>
      <c r="L61" s="341"/>
      <c r="M61" s="341"/>
      <c r="N61" s="270">
        <f>M61+L61+K61+I61</f>
        <v>0</v>
      </c>
      <c r="O61" s="334"/>
      <c r="P61" s="341"/>
      <c r="Q61" s="341"/>
      <c r="R61" s="341"/>
      <c r="S61" s="509">
        <f t="shared" ref="S61:S66" si="17">N61+O61+P61+Q61+R61</f>
        <v>0</v>
      </c>
    </row>
    <row r="62" spans="1:20" x14ac:dyDescent="0.25">
      <c r="A62" s="19"/>
      <c r="B62" s="375"/>
      <c r="C62" s="376"/>
      <c r="D62" s="376"/>
      <c r="E62" s="376"/>
      <c r="F62" s="376"/>
      <c r="G62" s="335"/>
      <c r="H62" s="378"/>
      <c r="I62" s="269" t="str">
        <f t="shared" si="16"/>
        <v>0</v>
      </c>
      <c r="J62" s="377"/>
      <c r="K62" s="342"/>
      <c r="L62" s="341"/>
      <c r="M62" s="341"/>
      <c r="N62" s="270">
        <f t="shared" ref="N62:N66" si="18">M62+L62+K62+I62</f>
        <v>0</v>
      </c>
      <c r="O62" s="334"/>
      <c r="P62" s="341"/>
      <c r="Q62" s="341"/>
      <c r="R62" s="341"/>
      <c r="S62" s="141">
        <f t="shared" si="17"/>
        <v>0</v>
      </c>
    </row>
    <row r="63" spans="1:20" x14ac:dyDescent="0.25">
      <c r="A63" s="19"/>
      <c r="B63" s="376"/>
      <c r="C63" s="376"/>
      <c r="D63" s="376"/>
      <c r="E63" s="376"/>
      <c r="F63" s="376"/>
      <c r="G63" s="335"/>
      <c r="H63" s="378"/>
      <c r="I63" s="269" t="str">
        <f t="shared" si="16"/>
        <v>0</v>
      </c>
      <c r="J63" s="377"/>
      <c r="K63" s="342"/>
      <c r="L63" s="341"/>
      <c r="M63" s="341"/>
      <c r="N63" s="270">
        <f t="shared" si="18"/>
        <v>0</v>
      </c>
      <c r="O63" s="334"/>
      <c r="P63" s="341"/>
      <c r="Q63" s="341"/>
      <c r="R63" s="341"/>
      <c r="S63" s="141">
        <f t="shared" si="17"/>
        <v>0</v>
      </c>
    </row>
    <row r="64" spans="1:20" x14ac:dyDescent="0.25">
      <c r="A64" s="19"/>
      <c r="B64" s="376"/>
      <c r="C64" s="376"/>
      <c r="D64" s="376"/>
      <c r="E64" s="376"/>
      <c r="F64" s="376"/>
      <c r="G64" s="335"/>
      <c r="H64" s="378"/>
      <c r="I64" s="269" t="str">
        <f t="shared" si="16"/>
        <v>0</v>
      </c>
      <c r="J64" s="377"/>
      <c r="K64" s="342"/>
      <c r="L64" s="341"/>
      <c r="M64" s="341"/>
      <c r="N64" s="270">
        <f t="shared" si="18"/>
        <v>0</v>
      </c>
      <c r="O64" s="334"/>
      <c r="P64" s="341"/>
      <c r="Q64" s="341"/>
      <c r="R64" s="341"/>
      <c r="S64" s="141">
        <f t="shared" si="17"/>
        <v>0</v>
      </c>
    </row>
    <row r="65" spans="1:20" x14ac:dyDescent="0.25">
      <c r="A65" s="19"/>
      <c r="B65" s="376"/>
      <c r="C65" s="376"/>
      <c r="D65" s="376"/>
      <c r="E65" s="376"/>
      <c r="F65" s="376"/>
      <c r="G65" s="335"/>
      <c r="H65" s="378"/>
      <c r="I65" s="269" t="str">
        <f t="shared" si="16"/>
        <v>0</v>
      </c>
      <c r="J65" s="377"/>
      <c r="K65" s="342"/>
      <c r="L65" s="341"/>
      <c r="M65" s="341"/>
      <c r="N65" s="270">
        <f t="shared" si="18"/>
        <v>0</v>
      </c>
      <c r="O65" s="334"/>
      <c r="P65" s="341"/>
      <c r="Q65" s="341"/>
      <c r="R65" s="341"/>
      <c r="S65" s="141">
        <f t="shared" si="17"/>
        <v>0</v>
      </c>
    </row>
    <row r="66" spans="1:20" x14ac:dyDescent="0.25">
      <c r="A66" s="19"/>
      <c r="B66" s="376"/>
      <c r="C66" s="376"/>
      <c r="D66" s="376"/>
      <c r="E66" s="376"/>
      <c r="F66" s="376"/>
      <c r="G66" s="336"/>
      <c r="H66" s="378"/>
      <c r="I66" s="269" t="str">
        <f t="shared" si="16"/>
        <v>0</v>
      </c>
      <c r="J66" s="377"/>
      <c r="K66" s="342"/>
      <c r="L66" s="341"/>
      <c r="M66" s="341"/>
      <c r="N66" s="270">
        <f t="shared" si="18"/>
        <v>0</v>
      </c>
      <c r="O66" s="334"/>
      <c r="P66" s="341"/>
      <c r="Q66" s="341"/>
      <c r="R66" s="341"/>
      <c r="S66" s="141">
        <f t="shared" si="17"/>
        <v>0</v>
      </c>
    </row>
    <row r="67" spans="1:20" ht="8.1" customHeight="1" x14ac:dyDescent="0.25">
      <c r="A67" s="19"/>
      <c r="B67" s="25"/>
      <c r="C67" s="27"/>
      <c r="D67" s="27"/>
      <c r="E67" s="27"/>
      <c r="F67" s="26"/>
      <c r="G67" s="203"/>
      <c r="H67" s="52"/>
      <c r="I67" s="169"/>
      <c r="J67" s="52"/>
      <c r="K67" s="204"/>
      <c r="L67" s="204"/>
      <c r="M67" s="204"/>
      <c r="N67" s="170"/>
      <c r="O67" s="203"/>
      <c r="P67" s="133"/>
      <c r="Q67" s="133"/>
      <c r="R67" s="170"/>
      <c r="S67" s="130"/>
    </row>
    <row r="68" spans="1:20" ht="13.8" thickBot="1" x14ac:dyDescent="0.3">
      <c r="A68" s="19"/>
      <c r="B68" s="25"/>
      <c r="C68" s="21" t="str">
        <f>B58</f>
        <v>Psychological/Counseling Services</v>
      </c>
      <c r="D68" s="25"/>
      <c r="E68" s="25"/>
      <c r="F68" s="25"/>
      <c r="G68" s="133"/>
      <c r="H68" s="25"/>
      <c r="I68" s="25"/>
      <c r="J68" s="25"/>
      <c r="K68" s="173"/>
      <c r="L68" s="173"/>
      <c r="M68" s="173"/>
      <c r="N68" s="290">
        <f t="shared" ref="N68:S68" si="19">N59-SUM(N61:N66)</f>
        <v>0</v>
      </c>
      <c r="O68" s="290">
        <f t="shared" si="19"/>
        <v>0</v>
      </c>
      <c r="P68" s="290">
        <f t="shared" si="19"/>
        <v>0</v>
      </c>
      <c r="Q68" s="290">
        <f t="shared" si="19"/>
        <v>0</v>
      </c>
      <c r="R68" s="290">
        <f t="shared" si="19"/>
        <v>0</v>
      </c>
      <c r="S68" s="291">
        <f t="shared" si="19"/>
        <v>0</v>
      </c>
      <c r="T68" s="242" t="s">
        <v>200</v>
      </c>
    </row>
    <row r="69" spans="1:20" ht="13.8" thickTop="1" x14ac:dyDescent="0.25">
      <c r="A69" s="15"/>
      <c r="Q69" s="31"/>
      <c r="S69" s="117"/>
    </row>
    <row r="70" spans="1:20" ht="15.6" x14ac:dyDescent="0.3">
      <c r="B70" s="158" t="s">
        <v>295</v>
      </c>
      <c r="N70" s="109" t="s">
        <v>84</v>
      </c>
      <c r="Q70" s="31"/>
      <c r="S70" s="100"/>
      <c r="T70" s="109" t="s">
        <v>100</v>
      </c>
    </row>
    <row r="71" spans="1:20" x14ac:dyDescent="0.25">
      <c r="Q71" s="31"/>
    </row>
    <row r="72" spans="1:20" x14ac:dyDescent="0.25">
      <c r="Q72" s="31"/>
    </row>
    <row r="73" spans="1:20" x14ac:dyDescent="0.25">
      <c r="Q73" s="31"/>
    </row>
    <row r="74" spans="1:20" x14ac:dyDescent="0.25">
      <c r="Q74" s="31"/>
    </row>
    <row r="75" spans="1:20" x14ac:dyDescent="0.25">
      <c r="Q75" s="31"/>
    </row>
    <row r="76" spans="1:20" x14ac:dyDescent="0.25">
      <c r="Q76" s="31"/>
    </row>
    <row r="77" spans="1:20" x14ac:dyDescent="0.25">
      <c r="Q77" s="31"/>
    </row>
    <row r="78" spans="1:20" x14ac:dyDescent="0.25">
      <c r="Q78" s="31"/>
    </row>
    <row r="79" spans="1:20" x14ac:dyDescent="0.25">
      <c r="Q79" s="31"/>
    </row>
    <row r="80" spans="1:20" x14ac:dyDescent="0.25">
      <c r="Q80" s="31"/>
    </row>
    <row r="81" spans="17:17" x14ac:dyDescent="0.25">
      <c r="Q81" s="31"/>
    </row>
    <row r="82" spans="17:17" x14ac:dyDescent="0.25">
      <c r="Q82" s="31"/>
    </row>
    <row r="83" spans="17:17" x14ac:dyDescent="0.25">
      <c r="Q83" s="31"/>
    </row>
    <row r="84" spans="17:17" x14ac:dyDescent="0.25">
      <c r="Q84" s="31"/>
    </row>
    <row r="85" spans="17:17" x14ac:dyDescent="0.25">
      <c r="Q85" s="31"/>
    </row>
    <row r="86" spans="17:17" x14ac:dyDescent="0.25">
      <c r="Q86" s="31"/>
    </row>
    <row r="87" spans="17:17" x14ac:dyDescent="0.25">
      <c r="Q87" s="31"/>
    </row>
    <row r="88" spans="17:17" x14ac:dyDescent="0.25">
      <c r="Q88" s="31"/>
    </row>
    <row r="89" spans="17:17" x14ac:dyDescent="0.25">
      <c r="Q89" s="31"/>
    </row>
    <row r="90" spans="17:17" x14ac:dyDescent="0.25">
      <c r="Q90" s="31"/>
    </row>
    <row r="91" spans="17:17" x14ac:dyDescent="0.25">
      <c r="Q91" s="31"/>
    </row>
    <row r="92" spans="17:17" x14ac:dyDescent="0.25">
      <c r="Q92" s="31"/>
    </row>
    <row r="93" spans="17:17" x14ac:dyDescent="0.25">
      <c r="Q93" s="31"/>
    </row>
    <row r="94" spans="17:17" x14ac:dyDescent="0.25">
      <c r="Q94" s="31"/>
    </row>
    <row r="95" spans="17:17" x14ac:dyDescent="0.25">
      <c r="Q95" s="31"/>
    </row>
    <row r="96" spans="17:17" x14ac:dyDescent="0.25">
      <c r="Q96" s="31"/>
    </row>
    <row r="97" spans="17:17" x14ac:dyDescent="0.25">
      <c r="Q97" s="31"/>
    </row>
    <row r="98" spans="17:17" x14ac:dyDescent="0.25">
      <c r="Q98" s="31"/>
    </row>
    <row r="99" spans="17:17" x14ac:dyDescent="0.25">
      <c r="Q99" s="31"/>
    </row>
    <row r="100" spans="17:17" x14ac:dyDescent="0.25">
      <c r="Q100" s="31"/>
    </row>
    <row r="101" spans="17:17" x14ac:dyDescent="0.25">
      <c r="Q101" s="31"/>
    </row>
  </sheetData>
  <sheetProtection algorithmName="SHA-512" hashValue="51IG/7W2LWLa43BhVV3itmdFDtJW2TVFySuj/3/wK0FWyW4vIypROOEMNtL3FbFXWVRkIaskdIoaI9l6py7Qhw==" saltValue="pLrBNR4WqlULGshsIOpNdw==" spinCount="100000" sheet="1" selectLockedCells="1"/>
  <customSheetViews>
    <customSheetView guid="{9D87EA3D-9227-4A32-8926-FF7BE3A36AF7}" showPageBreaks="1" showGridLines="0" printArea="1" hiddenRows="1" showRuler="0">
      <selection activeCell="O10" sqref="O10"/>
      <colBreaks count="1" manualBreakCount="1">
        <brk id="13" max="66" man="1"/>
      </colBreaks>
      <pageMargins left="0.25" right="0.25" top="0" bottom="0" header="0.5" footer="0.25"/>
      <printOptions headings="1"/>
      <pageSetup scale="63" fitToWidth="2" pageOrder="overThenDown" orientation="landscape" r:id="rId1"/>
      <headerFooter alignWithMargins="0">
        <oddFooter xml:space="preserve">&amp;R&amp;"Arial,Bold"
</oddFooter>
      </headerFooter>
    </customSheetView>
  </customSheetViews>
  <mergeCells count="20">
    <mergeCell ref="U7:W7"/>
    <mergeCell ref="O2:P2"/>
    <mergeCell ref="O3:P3"/>
    <mergeCell ref="O4:P4"/>
    <mergeCell ref="S3:T3"/>
    <mergeCell ref="S1:T1"/>
    <mergeCell ref="B10:C10"/>
    <mergeCell ref="G2:H2"/>
    <mergeCell ref="B7:G7"/>
    <mergeCell ref="G3:H3"/>
    <mergeCell ref="G4:H4"/>
    <mergeCell ref="R2:T2"/>
    <mergeCell ref="O7:S7"/>
    <mergeCell ref="M1:N1"/>
    <mergeCell ref="L2:N2"/>
    <mergeCell ref="B58:C58"/>
    <mergeCell ref="B46:C46"/>
    <mergeCell ref="B34:C34"/>
    <mergeCell ref="B22:C22"/>
    <mergeCell ref="H7:N7"/>
  </mergeCells>
  <phoneticPr fontId="3" type="noConversion"/>
  <printOptions horizontalCentered="1" verticalCentered="1"/>
  <pageMargins left="0.25" right="0.25" top="0.25" bottom="0.25" header="0.5" footer="0.25"/>
  <pageSetup scale="60" firstPageNumber="9" fitToWidth="2" pageOrder="overThenDown" orientation="landscape" useFirstPageNumber="1" r:id="rId2"/>
  <headerFooter alignWithMargins="0">
    <oddFooter xml:space="preserve">&amp;C&amp;9Page &amp;P of &amp;N&amp;R&amp;9
&amp;"Arial,Bold"&amp;10
</oddFooter>
  </headerFooter>
  <colBreaks count="1" manualBreakCount="1">
    <brk id="14" max="6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1 Attestation</vt:lpstr>
      <vt:lpstr>2 Provider Data</vt:lpstr>
      <vt:lpstr>3  Cost Allocation Statistics</vt:lpstr>
      <vt:lpstr>4A Medical Cost Summary </vt:lpstr>
      <vt:lpstr>4A Medical SVS Summary-Non-IEP</vt:lpstr>
      <vt:lpstr>4B  MAC Costs</vt:lpstr>
      <vt:lpstr>4C Supplies &amp; Materials</vt:lpstr>
      <vt:lpstr>5 Time Study Results</vt:lpstr>
      <vt:lpstr>6a, 6b  Direct by Discipline</vt:lpstr>
      <vt:lpstr>6c, 6d Discipline-Continuation</vt:lpstr>
      <vt:lpstr>7 Other Direct Medical Cost</vt:lpstr>
      <vt:lpstr>8 Other Direct Admin Cost</vt:lpstr>
      <vt:lpstr>9  Settlement</vt:lpstr>
      <vt:lpstr>'2 Provider Data'!Print_Area</vt:lpstr>
      <vt:lpstr>'3  Cost Allocation Statistics'!Print_Area</vt:lpstr>
      <vt:lpstr>'4A Medical Cost Summary '!Print_Area</vt:lpstr>
      <vt:lpstr>'4B  MAC Costs'!Print_Area</vt:lpstr>
      <vt:lpstr>'4C Supplies &amp; Materials'!Print_Area</vt:lpstr>
      <vt:lpstr>'6a, 6b  Direct by Discipline'!Print_Area</vt:lpstr>
      <vt:lpstr>'6c, 6d Discipline-Continuation'!Print_Area</vt:lpstr>
      <vt:lpstr>'7 Other Direct Medical Cost'!Print_Area</vt:lpstr>
      <vt:lpstr>'8 Other Direct Admin Cost'!Print_Area</vt:lpstr>
      <vt:lpstr>'9  Settlement'!Print_Area</vt:lpstr>
      <vt:lpstr>'6a, 6b  Direct by Discipline'!Print_Titles</vt:lpstr>
      <vt:lpstr>'6c, 6d Discipline-Continuation'!Print_Titles</vt:lpstr>
      <vt:lpstr>Provider_Name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Cohn</dc:creator>
  <cp:lastModifiedBy>Mathewson, John</cp:lastModifiedBy>
  <cp:lastPrinted>2020-12-05T22:28:04Z</cp:lastPrinted>
  <dcterms:created xsi:type="dcterms:W3CDTF">2005-11-09T19:43:32Z</dcterms:created>
  <dcterms:modified xsi:type="dcterms:W3CDTF">2020-12-07T19:55:50Z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