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updateLinks="never"/>
  <mc:AlternateContent xmlns:mc="http://schemas.openxmlformats.org/markup-compatibility/2006">
    <mc:Choice Requires="x15">
      <x15ac:absPath xmlns:x15ac="http://schemas.microsoft.com/office/spreadsheetml/2010/11/ac" url="I:\Jeff\Medicaid Website Update\FQHC CR update review\2020\"/>
    </mc:Choice>
  </mc:AlternateContent>
  <xr:revisionPtr revIDLastSave="0" documentId="13_ncr:1_{E539F291-EF11-4BCF-BB0C-5DB0544B53F2}" xr6:coauthVersionLast="41" xr6:coauthVersionMax="45" xr10:uidLastSave="{00000000-0000-0000-0000-000000000000}"/>
  <bookViews>
    <workbookView xWindow="384" yWindow="384" windowWidth="17280" windowHeight="8964" tabRatio="780" xr2:uid="{00000000-000D-0000-FFFF-FFFF00000000}"/>
  </bookViews>
  <sheets>
    <sheet name="Facesheet" sheetId="1" r:id="rId1"/>
    <sheet name="DHB-1" sheetId="2" r:id="rId2"/>
    <sheet name="DHB-2" sheetId="3" r:id="rId3"/>
    <sheet name="DHB-3" sheetId="4" r:id="rId4"/>
    <sheet name="DHB-4" sheetId="5" r:id="rId5"/>
    <sheet name="DHB-5" sheetId="6" r:id="rId6"/>
    <sheet name="DHB-5A" sheetId="26" r:id="rId7"/>
    <sheet name="DHB-6" sheetId="7" r:id="rId8"/>
    <sheet name="DHB-7" sheetId="8" r:id="rId9"/>
    <sheet name="DHB-8" sheetId="24" r:id="rId10"/>
    <sheet name="DHB-9" sheetId="9" r:id="rId11"/>
    <sheet name="DHB-10" sheetId="28" r:id="rId12"/>
    <sheet name="DHB-10A" sheetId="25" r:id="rId13"/>
  </sheets>
  <definedNames>
    <definedName name="_xlnm.Print_Area" localSheetId="1">'DHB-1'!$A$1:$G$51</definedName>
    <definedName name="_xlnm.Print_Area" localSheetId="11">'DHB-10'!$A$1:$H$54</definedName>
    <definedName name="_xlnm.Print_Area" localSheetId="12">'DHB-10A'!$A$1:$H$51</definedName>
    <definedName name="_xlnm.Print_Area" localSheetId="2">'DHB-2'!$A$1:$H$56</definedName>
    <definedName name="_xlnm.Print_Area" localSheetId="3">'DHB-3'!$A$1:$I$58</definedName>
    <definedName name="_xlnm.Print_Area" localSheetId="4">'DHB-4'!$A$1:$I$58</definedName>
    <definedName name="_xlnm.Print_Area" localSheetId="5">'DHB-5'!$A$1:$G$62</definedName>
    <definedName name="_xlnm.Print_Area" localSheetId="6">'DHB-5A'!$A$1:$H$61</definedName>
    <definedName name="_xlnm.Print_Area" localSheetId="7">'DHB-6'!$A$1:$H$57</definedName>
    <definedName name="_xlnm.Print_Area" localSheetId="8">'DHB-7'!$A$1:$H$57</definedName>
    <definedName name="_xlnm.Print_Area" localSheetId="9">'DHB-8'!$A$1:$H$53</definedName>
    <definedName name="_xlnm.Print_Area" localSheetId="10">'DHB-9'!$A$1:$I$56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4" l="1"/>
  <c r="E41" i="4"/>
  <c r="B8" i="2"/>
  <c r="F40" i="26" l="1"/>
  <c r="A13" i="28" l="1"/>
  <c r="G28" i="28" l="1"/>
  <c r="G33" i="28" s="1"/>
  <c r="H10" i="28"/>
  <c r="B10" i="28"/>
  <c r="H9" i="28"/>
  <c r="B9" i="28"/>
  <c r="B8" i="28"/>
  <c r="G24" i="2" l="1"/>
  <c r="F42" i="26" l="1"/>
  <c r="B10" i="8" l="1"/>
  <c r="D45" i="1" l="1"/>
  <c r="B9" i="9" l="1"/>
  <c r="B8" i="25" l="1"/>
  <c r="B9" i="24"/>
  <c r="B9" i="8"/>
  <c r="B8" i="7"/>
  <c r="B7" i="26"/>
  <c r="B8" i="6"/>
  <c r="B8" i="3"/>
  <c r="G9" i="6" l="1"/>
  <c r="B8" i="5"/>
  <c r="B9" i="7" l="1"/>
  <c r="B9" i="6"/>
  <c r="B9" i="5"/>
  <c r="B9" i="4"/>
  <c r="B8" i="4"/>
  <c r="B9" i="3"/>
  <c r="B9" i="2"/>
  <c r="H10" i="24" l="1"/>
  <c r="B11" i="9"/>
  <c r="B10" i="9"/>
  <c r="B11" i="24"/>
  <c r="B10" i="24"/>
  <c r="H10" i="25"/>
  <c r="H9" i="25"/>
  <c r="B10" i="25"/>
  <c r="B9" i="25"/>
  <c r="H9" i="26"/>
  <c r="H8" i="26"/>
  <c r="B9" i="26"/>
  <c r="B8" i="26"/>
  <c r="F44" i="26" l="1"/>
  <c r="G35" i="25" s="1"/>
  <c r="G28" i="25"/>
  <c r="G33" i="25" s="1"/>
  <c r="G37" i="25" l="1"/>
  <c r="A16" i="9"/>
  <c r="A15" i="9"/>
  <c r="I11" i="9"/>
  <c r="I10" i="9"/>
  <c r="H11" i="24"/>
  <c r="H11" i="8"/>
  <c r="B11" i="8"/>
  <c r="H10" i="8"/>
  <c r="H10" i="7"/>
  <c r="B10" i="7"/>
  <c r="H9" i="7"/>
  <c r="G10" i="6"/>
  <c r="B10" i="6"/>
  <c r="I10" i="5"/>
  <c r="B10" i="5"/>
  <c r="I9" i="5"/>
  <c r="A8" i="3"/>
  <c r="I10" i="4"/>
  <c r="B10" i="4"/>
  <c r="I9" i="4"/>
  <c r="H10" i="3"/>
  <c r="B10" i="3"/>
  <c r="H9" i="3"/>
  <c r="G16" i="2"/>
  <c r="A9" i="9" l="1"/>
  <c r="A9" i="24"/>
  <c r="A8" i="4"/>
  <c r="A8" i="5"/>
  <c r="A9" i="8"/>
  <c r="A8" i="6"/>
  <c r="A8" i="7"/>
  <c r="E37" i="4" l="1"/>
  <c r="E35" i="4"/>
  <c r="E33" i="4"/>
  <c r="E31" i="4"/>
  <c r="E29" i="4"/>
  <c r="E27" i="4"/>
  <c r="E25" i="4"/>
  <c r="G10" i="2"/>
  <c r="G9" i="2"/>
  <c r="I31" i="4" l="1"/>
  <c r="F29" i="5" s="1"/>
  <c r="G23" i="9" l="1"/>
  <c r="H16" i="3"/>
  <c r="H28" i="24"/>
  <c r="H34" i="24" s="1"/>
  <c r="H47" i="5" s="1"/>
  <c r="B10" i="2"/>
  <c r="E43" i="1"/>
  <c r="B43" i="1"/>
  <c r="G26" i="7"/>
  <c r="G31" i="7" s="1"/>
  <c r="G34" i="7" s="1"/>
  <c r="B40" i="1"/>
  <c r="B42" i="1"/>
  <c r="B41" i="1"/>
  <c r="E43" i="6" l="1"/>
  <c r="H55" i="5"/>
  <c r="B6" i="5"/>
  <c r="B6" i="7"/>
  <c r="H35" i="3" l="1"/>
  <c r="H39" i="3" s="1"/>
  <c r="G21" i="9"/>
  <c r="G19" i="9"/>
  <c r="H29" i="5"/>
  <c r="E41" i="6"/>
  <c r="E45" i="6" s="1"/>
  <c r="H51" i="5" l="1"/>
  <c r="G35" i="28"/>
  <c r="G37" i="28" s="1"/>
  <c r="E43" i="4"/>
  <c r="F35" i="4" s="1"/>
  <c r="G35" i="4" s="1"/>
  <c r="I35" i="4" s="1"/>
  <c r="F33" i="5" s="1"/>
  <c r="G25" i="9"/>
  <c r="H29" i="9" s="1"/>
  <c r="H34" i="9" s="1"/>
  <c r="I29" i="5"/>
  <c r="H41" i="9"/>
  <c r="F25" i="4" l="1"/>
  <c r="G25" i="4" s="1"/>
  <c r="I25" i="4" s="1"/>
  <c r="F23" i="5" s="1"/>
  <c r="F29" i="4"/>
  <c r="G29" i="4" s="1"/>
  <c r="I29" i="4" s="1"/>
  <c r="F27" i="5" s="1"/>
  <c r="F33" i="4"/>
  <c r="G33" i="4" s="1"/>
  <c r="I33" i="4" s="1"/>
  <c r="F31" i="5" s="1"/>
  <c r="H31" i="5" s="1"/>
  <c r="H39" i="5" s="1"/>
  <c r="F37" i="4"/>
  <c r="G37" i="4" s="1"/>
  <c r="I37" i="4" s="1"/>
  <c r="F35" i="5" s="1"/>
  <c r="H35" i="5" s="1"/>
  <c r="F27" i="4"/>
  <c r="G27" i="4" s="1"/>
  <c r="I27" i="4" s="1"/>
  <c r="F25" i="5" s="1"/>
  <c r="I25" i="5" s="1"/>
  <c r="F31" i="4"/>
  <c r="G31" i="4" s="1"/>
  <c r="I33" i="5"/>
  <c r="H33" i="5"/>
  <c r="G27" i="8"/>
  <c r="I27" i="5" l="1"/>
  <c r="H27" i="5"/>
  <c r="I31" i="5"/>
  <c r="I35" i="5"/>
  <c r="F39" i="4"/>
  <c r="G39" i="4" s="1"/>
  <c r="H25" i="5"/>
  <c r="I23" i="5"/>
  <c r="H23" i="5"/>
  <c r="H27" i="8"/>
  <c r="H31" i="8" s="1"/>
  <c r="H45" i="5" s="1"/>
  <c r="H37" i="5" l="1"/>
  <c r="H41" i="5" s="1"/>
  <c r="H43" i="5"/>
  <c r="H49" i="5" l="1"/>
  <c r="H53" i="5" s="1"/>
  <c r="H57" i="5" s="1"/>
  <c r="H37" i="9" l="1"/>
  <c r="H39" i="9" s="1"/>
  <c r="H43" i="9" l="1"/>
  <c r="I39" i="9"/>
</calcChain>
</file>

<file path=xl/sharedStrings.xml><?xml version="1.0" encoding="utf-8"?>
<sst xmlns="http://schemas.openxmlformats.org/spreadsheetml/2006/main" count="471" uniqueCount="327">
  <si>
    <t xml:space="preserve">     Name of Facility:</t>
  </si>
  <si>
    <t xml:space="preserve">     Street or P.O. Box:</t>
  </si>
  <si>
    <t xml:space="preserve">           State:</t>
  </si>
  <si>
    <t>a.  Voluntary Nonprofit</t>
  </si>
  <si>
    <t>b.  Proprietary</t>
  </si>
  <si>
    <t xml:space="preserve">         1.  Corporation      </t>
  </si>
  <si>
    <t xml:space="preserve">        3.  Individual         </t>
  </si>
  <si>
    <t xml:space="preserve">         2.  Other  (Specify)</t>
  </si>
  <si>
    <t xml:space="preserve">        4.  Corporation    </t>
  </si>
  <si>
    <t xml:space="preserve">        5.  Partnership     </t>
  </si>
  <si>
    <t xml:space="preserve">        6.  Other (Specify)</t>
  </si>
  <si>
    <t>c.  Government</t>
  </si>
  <si>
    <t xml:space="preserve">         7.  Federal             </t>
  </si>
  <si>
    <t xml:space="preserve">      10.  State               </t>
  </si>
  <si>
    <t xml:space="preserve">         8.  City/County        </t>
  </si>
  <si>
    <t xml:space="preserve">      11.  City                   </t>
  </si>
  <si>
    <t xml:space="preserve">         9.  County               </t>
  </si>
  <si>
    <t xml:space="preserve">      12.  Other (Specify)</t>
  </si>
  <si>
    <t xml:space="preserve">     report, who should we contact?</t>
  </si>
  <si>
    <t xml:space="preserve">      should be mailed to other than the facility, please</t>
  </si>
  <si>
    <t xml:space="preserve"> Name:</t>
  </si>
  <si>
    <t xml:space="preserve">      list the name and address.</t>
  </si>
  <si>
    <t xml:space="preserve"> Address:</t>
  </si>
  <si>
    <t>Name:</t>
  </si>
  <si>
    <t xml:space="preserve"> City:</t>
  </si>
  <si>
    <t>Address:</t>
  </si>
  <si>
    <t xml:space="preserve"> State:</t>
  </si>
  <si>
    <t>City:</t>
  </si>
  <si>
    <t xml:space="preserve"> Telephone:</t>
  </si>
  <si>
    <t xml:space="preserve"> E-Mail:</t>
  </si>
  <si>
    <t>INTENTIONAL MISREPRESENTATION OR FALSIFICATION OF ANY INFORMATION  CONTAINED IN THIS COST REPORT</t>
  </si>
  <si>
    <t>MAY BE PUNISHABLE BY FINE AND/OR IMPRISONMENT UNDER FEDERAL AND STATE LAW.</t>
  </si>
  <si>
    <t>CERTIFICATION STATEMENT</t>
  </si>
  <si>
    <t xml:space="preserve">            I HEREBY CERTIFY that I have read the above statement and examined the accompanying schedules prepared</t>
  </si>
  <si>
    <t xml:space="preserve">                            (Name of Facility)</t>
  </si>
  <si>
    <t xml:space="preserve">            complete statement prepared from the books and records of the facility in accordance with applicable instructions, </t>
  </si>
  <si>
    <t xml:space="preserve">            except as noted.</t>
  </si>
  <si>
    <t xml:space="preserve">                  (Officer or Administrator)</t>
  </si>
  <si>
    <t>Audit Section</t>
  </si>
  <si>
    <t>COST OF MEDICAID CORE SERVICES</t>
  </si>
  <si>
    <t>(1)</t>
  </si>
  <si>
    <t>(2)</t>
  </si>
  <si>
    <t>(3)</t>
  </si>
  <si>
    <t>2.  Medicaid Covered Visits for Core Services (From Provider Records)</t>
  </si>
  <si>
    <t>COST OF OTHER AMBULATORY SERVICES</t>
  </si>
  <si>
    <t xml:space="preserve">  *WIC Program</t>
  </si>
  <si>
    <r>
      <t xml:space="preserve">    </t>
    </r>
    <r>
      <rPr>
        <sz val="8"/>
        <rFont val="Arial"/>
        <family val="2"/>
      </rPr>
      <t>Patient Transportation</t>
    </r>
  </si>
  <si>
    <t>ALLOCATION OF OVERHEAD COST</t>
  </si>
  <si>
    <t>Cost</t>
  </si>
  <si>
    <t>Overhead Cost</t>
  </si>
  <si>
    <t>Total</t>
  </si>
  <si>
    <t>Cost Per</t>
  </si>
  <si>
    <t>(Line 4, Col 2</t>
  </si>
  <si>
    <t>Encounters/</t>
  </si>
  <si>
    <t>Encounter</t>
  </si>
  <si>
    <t>x</t>
  </si>
  <si>
    <t>Units of Service</t>
  </si>
  <si>
    <t>(Col 2 + 3)</t>
  </si>
  <si>
    <t>(From  Provider</t>
  </si>
  <si>
    <t>(Col 4 / 5)</t>
  </si>
  <si>
    <t>Col 2)</t>
  </si>
  <si>
    <t>Records)</t>
  </si>
  <si>
    <t>(4)</t>
  </si>
  <si>
    <t>(5)</t>
  </si>
  <si>
    <t>(6)</t>
  </si>
  <si>
    <t>Agrees with</t>
  </si>
  <si>
    <t>Line 3, Col 2</t>
  </si>
  <si>
    <t xml:space="preserve">    ** Encounter</t>
  </si>
  <si>
    <t>Medicaid</t>
  </si>
  <si>
    <t>Per Encounter</t>
  </si>
  <si>
    <t>Encounters</t>
  </si>
  <si>
    <t>(From Provider</t>
  </si>
  <si>
    <t>(Col 2 x 3)</t>
  </si>
  <si>
    <r>
      <t xml:space="preserve">Amount </t>
    </r>
    <r>
      <rPr>
        <b/>
        <sz val="8"/>
        <rFont val="Arial"/>
        <family val="2"/>
      </rPr>
      <t>*</t>
    </r>
  </si>
  <si>
    <t>Provider</t>
  </si>
  <si>
    <t>(From Provider Records)</t>
  </si>
  <si>
    <t>Number/s</t>
  </si>
  <si>
    <t xml:space="preserve">     (1)</t>
  </si>
  <si>
    <r>
      <t xml:space="preserve">          </t>
    </r>
    <r>
      <rPr>
        <b/>
        <sz val="8"/>
        <rFont val="Arial"/>
        <family val="2"/>
      </rPr>
      <t>*  Note:</t>
    </r>
  </si>
  <si>
    <t>Co-pay not applicable to Core Services.</t>
  </si>
  <si>
    <t>Co-pay is applicable to Ambulatory Services.</t>
  </si>
  <si>
    <t>Amount</t>
  </si>
  <si>
    <t>1.  Co-Payment Billed to Medicaid Patients</t>
  </si>
  <si>
    <t>2.  Co-Payment Amounts Received From Medicaid Patients</t>
  </si>
  <si>
    <t>4.  Less Medicaid Bad Debt Recoveries</t>
  </si>
  <si>
    <t>Pneumococcal</t>
  </si>
  <si>
    <t>Influenza</t>
  </si>
  <si>
    <t>1.  Cost Per Pneumococcal and Influenza Vaccine Injection</t>
  </si>
  <si>
    <t>2.  Number of Pneumococcal and Influenza Vaccine Injections</t>
  </si>
  <si>
    <t>3.  Medicaid Cost of Pneumococcal and Influenza Vaccine</t>
  </si>
  <si>
    <t>4.  Total Medicaid Cost of Pneumococcal and Influenza Vaccine</t>
  </si>
  <si>
    <t xml:space="preserve">     Injections and their Administration (Sum of Line 3,</t>
  </si>
  <si>
    <t>Telephone No:</t>
  </si>
  <si>
    <t>Carolina Access payments are not to be included.</t>
  </si>
  <si>
    <t>Settlement is in accordance with North Carolina Medicaid State Plan Attachment 4.19-B Section 2.</t>
  </si>
  <si>
    <t xml:space="preserve">            Field Audited --</t>
  </si>
  <si>
    <r>
      <t xml:space="preserve">          As Filed </t>
    </r>
    <r>
      <rPr>
        <sz val="8"/>
        <rFont val="Arial"/>
        <family val="2"/>
      </rPr>
      <t>(Provider Version)</t>
    </r>
    <r>
      <rPr>
        <sz val="9"/>
        <rFont val="Arial"/>
        <family val="2"/>
      </rPr>
      <t xml:space="preserve"> --</t>
    </r>
  </si>
  <si>
    <t>X</t>
  </si>
  <si>
    <t xml:space="preserve">     City:</t>
  </si>
  <si>
    <t xml:space="preserve">     County:</t>
  </si>
  <si>
    <t>To:</t>
  </si>
  <si>
    <t>From:</t>
  </si>
  <si>
    <t>Zip:</t>
  </si>
  <si>
    <t>NPI Provider No.:</t>
  </si>
  <si>
    <t>Medicaid Provider No.:</t>
  </si>
  <si>
    <t>State:</t>
  </si>
  <si>
    <t xml:space="preserve"> Contact Name:</t>
  </si>
  <si>
    <t xml:space="preserve">          Revised Desk Reviewed --</t>
  </si>
  <si>
    <t xml:space="preserve">and that to the best of my knowledge and belief, it is a true, correct, and                   </t>
  </si>
  <si>
    <t xml:space="preserve">            by</t>
  </si>
  <si>
    <t xml:space="preserve">            and ending</t>
  </si>
  <si>
    <t>for the cost report period beginning</t>
  </si>
  <si>
    <t>Title</t>
  </si>
  <si>
    <t>Date</t>
  </si>
  <si>
    <t>Signature</t>
  </si>
  <si>
    <t>Seasonal</t>
  </si>
  <si>
    <t xml:space="preserve">3. Total Prospective Payments with PPS Rate </t>
  </si>
  <si>
    <t>2022 Mail Service Center</t>
  </si>
  <si>
    <t>Raleigh, NC 27699-2022</t>
  </si>
  <si>
    <t xml:space="preserve">    Outstationed Eligibility Workers</t>
  </si>
  <si>
    <t>(Line 3 - Line 4)</t>
  </si>
  <si>
    <t>1.  Cost per Covered Visit (CMS Form 224-14, W/S B, Part I, Line 13, Col 6)</t>
  </si>
  <si>
    <t>1. FQHC Payments</t>
  </si>
  <si>
    <t xml:space="preserve">6.  Adjusted Reimbursable Bad Debts </t>
  </si>
  <si>
    <t xml:space="preserve">1.  Number of Intern and Resident Visits to Medicaid Beneficiaries </t>
  </si>
  <si>
    <t xml:space="preserve">2. Total Number of All Intern and Resident Visits </t>
  </si>
  <si>
    <t>4.  Total Allowable GME Costs</t>
  </si>
  <si>
    <t>5. Total Medicaid Allowable GME Costs</t>
  </si>
  <si>
    <t>3.  Percentage of Intern and Resident visits to Medicaid Beneficiaries</t>
  </si>
  <si>
    <t>Lines 1a-1g</t>
  </si>
  <si>
    <t>(Line 5 - Line 6)</t>
  </si>
  <si>
    <t xml:space="preserve">          Medicaid Reimbursement Status</t>
  </si>
  <si>
    <t>Cost Settled (APM)</t>
  </si>
  <si>
    <t>PPS</t>
  </si>
  <si>
    <t xml:space="preserve">NORTH CAROLINA DIVISION OF HEALTH BENEFITS      </t>
  </si>
  <si>
    <t xml:space="preserve">  FEDERALLY QUALIFIED HEALTH CENTER COST REPORT</t>
  </si>
  <si>
    <t>NORTH CAROLINA DIVISION OF HEALTH BENEFITS</t>
  </si>
  <si>
    <t>Cost Reporting Period</t>
  </si>
  <si>
    <t>SCHEDULE DHB-1</t>
  </si>
  <si>
    <t>SCHEDULE DHB-2</t>
  </si>
  <si>
    <t>SCHEDULE DHB-3</t>
  </si>
  <si>
    <t>PROVIDER NAME</t>
  </si>
  <si>
    <t>1.  FQHC Ambulatory Services</t>
  </si>
  <si>
    <t>Per DHB-2</t>
  </si>
  <si>
    <t>SCHEDULE DHB-4</t>
  </si>
  <si>
    <t>1. FQHC Services</t>
  </si>
  <si>
    <t>DHB-3</t>
  </si>
  <si>
    <t>(DHB-1, Line 3)</t>
  </si>
  <si>
    <t>(DHB-7, Line 4)</t>
  </si>
  <si>
    <t>(DHB-5, Line 6)</t>
  </si>
  <si>
    <t>(DHB-6, Line 6)</t>
  </si>
  <si>
    <t>SCHEDULE DHB-5</t>
  </si>
  <si>
    <t>From</t>
  </si>
  <si>
    <t>To</t>
  </si>
  <si>
    <t>(DHB-4, Line 9)</t>
  </si>
  <si>
    <t>(DHB-4, Line 11)</t>
  </si>
  <si>
    <t>SCHEDULE DHB-6</t>
  </si>
  <si>
    <t>SCHEDULE DHB-7</t>
  </si>
  <si>
    <t>SCHEDULE DHB-9</t>
  </si>
  <si>
    <t>SCHEDULE DHB-8</t>
  </si>
  <si>
    <t>(DHB-4, Line 8 +</t>
  </si>
  <si>
    <t>DHB-4, Line 11</t>
  </si>
  <si>
    <t>SCHEDULE DHB-5A (NCHC)</t>
  </si>
  <si>
    <r>
      <t xml:space="preserve">SUMMARY OF </t>
    </r>
    <r>
      <rPr>
        <b/>
        <u/>
        <sz val="10"/>
        <rFont val="Arial"/>
        <family val="2"/>
      </rPr>
      <t>NC HEALTH CHOICE (TITLE XXI)</t>
    </r>
    <r>
      <rPr>
        <sz val="10"/>
        <rFont val="Arial"/>
        <family val="2"/>
      </rPr>
      <t xml:space="preserve"> PAYMENTS  </t>
    </r>
  </si>
  <si>
    <t>Provider Name</t>
  </si>
  <si>
    <t>Cost Report Period</t>
  </si>
  <si>
    <t>NC HEALTH CHOICE</t>
  </si>
  <si>
    <t>(DHB-5A (NCHC), Line 6)</t>
  </si>
  <si>
    <t>*Per NC Health Choice State Plan, payments are prospective only.  If Line 5 &lt;0, no further action necessary.</t>
  </si>
  <si>
    <t>SCHEDULE DHB-10</t>
  </si>
  <si>
    <t>1.       Status:</t>
  </si>
  <si>
    <t>2.  Name and Address</t>
  </si>
  <si>
    <t>3.  Cost Reporting Period</t>
  </si>
  <si>
    <t>7.  If the Notice of Program Reimbursement Settlement</t>
  </si>
  <si>
    <t>1.  Cost for Other FQHC Services - (Sum of Lines 1a - 1g)</t>
  </si>
  <si>
    <t xml:space="preserve">     (From CMS Form 224-14, W/S A, Column 7, Lines 70+Line 77)</t>
  </si>
  <si>
    <t xml:space="preserve">*2. Cost of All Services - excluding overhead  </t>
  </si>
  <si>
    <t>(DHB-10A, Line 4)</t>
  </si>
  <si>
    <r>
      <t xml:space="preserve">SUMMARY OF </t>
    </r>
    <r>
      <rPr>
        <b/>
        <u/>
        <sz val="10"/>
        <rFont val="Arial"/>
        <family val="2"/>
      </rPr>
      <t>MEDICAID</t>
    </r>
    <r>
      <rPr>
        <sz val="10"/>
        <rFont val="Arial"/>
        <family val="2"/>
      </rPr>
      <t xml:space="preserve"> PAYMENTS      </t>
    </r>
  </si>
  <si>
    <t>NOTE: IF PROVIDER IS COST-SETTLED, COMPLETE DHB-9 FOR THE PPS RECONCILIATION.</t>
  </si>
  <si>
    <t>1.  FQHC Payments</t>
  </si>
  <si>
    <t>NC MEDICAID</t>
  </si>
  <si>
    <t xml:space="preserve">Encounters </t>
  </si>
  <si>
    <t>SCHEDULE DHB-10A (NCHC)</t>
  </si>
  <si>
    <t>4. EIN:</t>
  </si>
  <si>
    <t>5.  NPI Provider No.:</t>
  </si>
  <si>
    <t>6.  Type of Control</t>
  </si>
  <si>
    <t>7.  If we have questions regarding the cost</t>
  </si>
  <si>
    <t>Medicare crossover payments are not included.</t>
  </si>
  <si>
    <t>NPIs:</t>
  </si>
  <si>
    <t>see NPIs below</t>
  </si>
  <si>
    <t>Carolina Access payments are not included.</t>
  </si>
  <si>
    <r>
      <t xml:space="preserve"> 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 xml:space="preserve"> Amount due program must be remitted under separate cover with check made payable </t>
    </r>
  </si>
  <si>
    <r>
      <t xml:space="preserve">   to</t>
    </r>
    <r>
      <rPr>
        <b/>
        <i/>
        <sz val="10"/>
        <rFont val="Arial"/>
        <family val="2"/>
      </rPr>
      <t xml:space="preserve"> Division of Health Benefits</t>
    </r>
    <r>
      <rPr>
        <sz val="10"/>
        <rFont val="Arial"/>
        <family val="2"/>
      </rPr>
      <t xml:space="preserve"> to the address below:</t>
    </r>
  </si>
  <si>
    <r>
      <rPr>
        <b/>
        <u/>
        <sz val="10"/>
        <rFont val="Arial"/>
        <family val="2"/>
      </rPr>
      <t>MEDICAID</t>
    </r>
    <r>
      <rPr>
        <sz val="10"/>
        <rFont val="Arial"/>
        <family val="2"/>
      </rPr>
      <t xml:space="preserve"> PPS RECONCILIATION SCHEDULE</t>
    </r>
  </si>
  <si>
    <t>(ALTERNATE PAYMENT METHODOLOGY)</t>
  </si>
  <si>
    <t>COST OF ALLOWABLE GRADUATE MEDICAL  EDUCATION (GME)</t>
  </si>
  <si>
    <t>4. Amount Received from NCHC . . . . . . . . . . . . . . . . . . . . . . . . . . . . . . . . . . . .</t>
  </si>
  <si>
    <t>5. Gross Amount Due Provider &lt;Program&gt;* . . . . . . . . . . . . . . . . . . . . . . . . . . .</t>
  </si>
  <si>
    <t>c. Healthcheck / EPSDT . . . . . . . . . . . . . . . . . . . . . . . . . . . . .</t>
  </si>
  <si>
    <t xml:space="preserve">NC HEALTH CHOICE (TITLE XXI) </t>
  </si>
  <si>
    <t>PPS RECONCILIATION SCHEDULE</t>
  </si>
  <si>
    <t xml:space="preserve">     b.  Health Check Services (formerly EPSDT) **. . . . . . . . . . . . . . . . . .</t>
  </si>
  <si>
    <t>2.  Total Cost  (Lines 1a-1g) . . . . . . . . . . . . . . . . . . . . . . . . . . . . . . . . . .</t>
  </si>
  <si>
    <t>3.  Overhead Cost  (DHB-2, Line 5) . . . . . . . . . . . . . . . . . . . . . . . . . . . . .</t>
  </si>
  <si>
    <t>(DHB-8, Line 5)</t>
  </si>
  <si>
    <t xml:space="preserve">DETERMINATION OF MEDICAID  REIMBURSEMENT          </t>
  </si>
  <si>
    <t xml:space="preserve"> 3.  Less:  Physician Hospital Services. . . . . . . . . . . . . . . . . . . . . . . . . . . . . . . . . . . . . . . . . . . . . . . . . . . . . . . .</t>
  </si>
  <si>
    <t xml:space="preserve"> 2.  Subtotal . . . . . . . . . . . . . . . . . . . . . . . . . . . . . . . . . . . . . . . . . . . . . . . . . . . . . . . . . . . . . . . . . . . . . . . . . . . </t>
  </si>
  <si>
    <t xml:space="preserve"> 4.  Total Ambulatory Services  (Line 2 - 3) . . . . . . . . . . . . . . . . . . . . . . . . . . . . . . . . . . . . . . . . . . . . . . . . . . . . .</t>
  </si>
  <si>
    <t xml:space="preserve"> 5.  Medicaid Core Service Cost  . . . . . . . . . . . . . . . . . . . . . . . . . . . . . . . . . . . . . . . . . . . . . . . . . . . . . . . . . . . . </t>
  </si>
  <si>
    <t xml:space="preserve"> 6.  Medicaid Cost of Pneumococcal and Influenza Vaccine . .  . . . . . . . . . . . . . . . . . . . . . . . . . . . . . . . . . . . . . .</t>
  </si>
  <si>
    <t xml:space="preserve"> 7.  Medicaid Cost of GME Pass Through . . . . . . . . . . . . . . . . . . . . . . . . .  . . . . . . . . . . . . . . . . . . . . . . . . . . . .</t>
  </si>
  <si>
    <t xml:space="preserve"> 8.  Total Reimbursable Cost  (Lines 4 + 5 + 6 + 7) . . . . . . . . . . . . . . . . . . . . . . . . . . . . . . . . . . . . . . . . . . . . . . .</t>
  </si>
  <si>
    <t>12.  Total Amount Due Provider &lt;Program&gt; (Line 10 + Line 11) . . . . . . . . . . . . . . . . . .  . . . . . . . . . . . . . . . . . . .</t>
  </si>
  <si>
    <r>
      <t xml:space="preserve">    </t>
    </r>
    <r>
      <rPr>
        <b/>
        <sz val="8"/>
        <rFont val="Arial"/>
        <family val="2"/>
      </rPr>
      <t>*a</t>
    </r>
    <r>
      <rPr>
        <sz val="8"/>
        <rFont val="Arial"/>
        <family val="2"/>
      </rPr>
      <t>.  Dental . . . .. . . . . . . . . . . . . . . . . . . . . . . . . . . . . . . . . . . . . .</t>
    </r>
  </si>
  <si>
    <t xml:space="preserve">      f.  Pharmacy . . .  . . . . . . . . . . . . . . . . . . . . . . . . . . . . . . . . . . . .</t>
  </si>
  <si>
    <t xml:space="preserve">      g.  Other (Specify) . . .  . . . . . . . . . . . . . . . . . . . . . . . . . . . . . . . .</t>
  </si>
  <si>
    <t>3.  Third Party Liability . . . . . . . . . . . . . . . . . . . . . . . . . . . . . . . . . . .</t>
  </si>
  <si>
    <t>5.  Less:  Physician Hospital Services . . . . . . . . . . . . . . . . . . . . . . . .</t>
  </si>
  <si>
    <t xml:space="preserve">see NPIs below </t>
  </si>
  <si>
    <t xml:space="preserve">    *a.  Dental . . . . . . . . . . . . . . . . . . . . . . . . . . . . . . . . . . . . . . . . . . .</t>
  </si>
  <si>
    <t>BAD DEBTS</t>
  </si>
  <si>
    <t xml:space="preserve">      (From Provider Records) . . . . . . . . . . . . . . . . . . . . . . . . . . . . . . . . . . . . . . . . . . . .</t>
  </si>
  <si>
    <t>3.  Medicaid Bad Debts  (Line 1 - 2)  . . . . . . . . . . . . . . . . . . . . . . . . . . . . . . . . . . . . . .</t>
  </si>
  <si>
    <t xml:space="preserve">5.  Allowable Bad Debts  (Line 3 - 4) . . . . . . . . . . . . . . . . . . . . . . . . . . . . . . . . . . . . . . </t>
  </si>
  <si>
    <t>COST OF PNEUMOCOCCAL AND INFLUENZA VACCINES</t>
  </si>
  <si>
    <t xml:space="preserve">     Columns  2 and 3.) Transfer to Schedule DHB-4, Line 6 . . . . . . . . . . . . . . . . . . . . . . . . . . . . . . . . . . . . . . . . . . .</t>
  </si>
  <si>
    <t xml:space="preserve">     (Line 1 divided by Line 2) . . . . . . . . . . . . . . . . . . . . . . . . . . . . . . . . . . . . . . . . . . . . . . . . . . . . . . . . . . . . . . . . . . . . . . . . .</t>
  </si>
  <si>
    <t xml:space="preserve">     (Line 3 x Line 4).  Transfer to DHB-4, Line 7. . . . . . . . . . . . . . . . . . . . . . . . . . . . .  . . . . . . . . . . . . . . . . . . . . . . . . . . . . .</t>
  </si>
  <si>
    <t>a. Core Services . . . . . . . . . . . . . . . . . . . . . . . . . . . . . . . . . . . . . . . . . .</t>
  </si>
  <si>
    <t>b. Dental . . . . . . . . . . . . . . . . . . . . . . . . . . . . . . . . . . . . . . . . . . . . . . . .</t>
  </si>
  <si>
    <t xml:space="preserve">c. Health Check. . . . . . . . . . . . . . . . . . . . . . . . . . . . . . . . . . . . . . . . . . . </t>
  </si>
  <si>
    <t xml:space="preserve">d. Norplant . . . . . . . . . . . . . . . . . . . . . . . . . . . . . . . . . . . . . . . . . . . . . . </t>
  </si>
  <si>
    <t>1. Total Encounters (Sum of Lines a-e) . . . . . . . . . . . . . . . . . . . . . . . . . . . . . . . . . . .</t>
  </si>
  <si>
    <t xml:space="preserve">4. Total Reimbursable Cost from DHB-4 . . . . . . . . . . . . . . . . . . . . . . . . . . . . . . . . . . </t>
  </si>
  <si>
    <t>6. Amount Received from Medicaid . . . . . . . . . . . . . . . . . . . . . . . . . . . . . . . . . . . . . .</t>
  </si>
  <si>
    <t xml:space="preserve">     a.  Dental ** . . . . . . . . . . . . . . . . . . . . . . . . . . . . . . . . . . . . . . . . . . . . . .</t>
  </si>
  <si>
    <t xml:space="preserve">     c.  Radiology Services (on-site)  . . . . . . . . . . . . . . . . . . . . . . . . . . . . . .</t>
  </si>
  <si>
    <t xml:space="preserve">     d.  Norplant Services **. . . . . . . . . . . . . . . . . . . . . . . . . . . . . . . . . . . . .</t>
  </si>
  <si>
    <t xml:space="preserve">     e.  Physician Hospital Services . . . . . . . . . . . . . . . . . . . . . . . . . . . . . . .</t>
  </si>
  <si>
    <t xml:space="preserve">     f.  Pharmacy . . . . . . . . . . . . . . . . . . . . . . . . . . . . . . . . . . . . . . . . . . . . .</t>
  </si>
  <si>
    <t xml:space="preserve">     g.  Other (Specify) . . . . . . . . . . . . . . . . . . . . . . . . . . . . . . . . . . . . . . . .</t>
  </si>
  <si>
    <t>4.  Unit Cost Multiplier  (3 / 2) . . . . . . . . . . . . . . . . . . . . . . . . . . . . . . . . . .</t>
  </si>
  <si>
    <t xml:space="preserve">     a.  Dental . . . . . . . . . . . . . . . . . . . . . . . . . . . . . . . . . . . . . . . . . . . . . . . . . . . . . . . . . . . . .</t>
  </si>
  <si>
    <t xml:space="preserve">     b.  Health Check Services (Formerly EPSDT) . . . . . . . . . . . . . . . . . . . . . . . . . . . . . . . . . .</t>
  </si>
  <si>
    <t xml:space="preserve">    c.  Radiology Services (on-site) . . . . . . . . . . . . . . . . . . . . . . . . . . . . . . . . . . . . . . . . . . . . .</t>
  </si>
  <si>
    <t xml:space="preserve">    d.  Norplant Services . . . . . . . .  . . . . . . . . . . . . . . . . . . . . . . . . . . . . . . . . . . . . . . . . . . . .</t>
  </si>
  <si>
    <t xml:space="preserve">    e.  Physician Hospital Services . . . . . . . . . . . . . . . . . . . . . . . . . . . . . . . . . . . . . . . . . . . . .</t>
  </si>
  <si>
    <t xml:space="preserve">    f.  Pharmacy . . . . . . . . . . . . . . . . . . . . . . . . . . . . . . . . . . . . . . . . . . . . . . . . . . . . . . . . . . .</t>
  </si>
  <si>
    <t xml:space="preserve">    g.  Other  (Specify) . . . . . . . . . . . . . . . . . . . . . . . . . . . . . . . . . . . . . . . . . . . . . . . . . . . . . .</t>
  </si>
  <si>
    <t>10.  Amount Due Provider &lt;Program&gt; Exclusive of Bad Debts  (Line 8 - Line 9) . . . . . . . . . . . . . . . . . . . . . . . . . .</t>
  </si>
  <si>
    <t xml:space="preserve"> 9.  Amount Received/Receivable from Medicaid  (From Provider Records). . . . . . . . . . . . . . . . . . . . . . . . . . . . . .</t>
  </si>
  <si>
    <t>11.  Adjusted Reimbursable Bad Debts . . . . . . . . . . . . . . . . . . . . . . . . . . . . . . . . . . . . . . . . . . . . . . . . . . . . . . . .</t>
  </si>
  <si>
    <t xml:space="preserve">     b.  Health Check Services (formerly EPSDT) . . . . . . . . . . . . . . </t>
  </si>
  <si>
    <r>
      <t xml:space="preserve">    </t>
    </r>
    <r>
      <rPr>
        <b/>
        <sz val="8"/>
        <rFont val="Arial"/>
        <family val="2"/>
      </rPr>
      <t>*c</t>
    </r>
    <r>
      <rPr>
        <sz val="8"/>
        <rFont val="Arial"/>
        <family val="2"/>
      </rPr>
      <t>.  Radiology Services (on-site). . . . . . . . . . . . . . . . . . . . . . . . .</t>
    </r>
  </si>
  <si>
    <t xml:space="preserve">      d.  Norplant Services. . . . . . . . . . . . . . . . . . . . . . . . . . . . . . . . .</t>
  </si>
  <si>
    <t xml:space="preserve">      e.  Physician Hospital Services . . . . . . . . . . . . . . . . . . . . . . . . .</t>
  </si>
  <si>
    <t>2.  Core Services  . . . . . . . . . . . . . . . . . . . . . . . . . . . . . . . . . . . . . .</t>
  </si>
  <si>
    <t xml:space="preserve">4.  Subtotal (Lines 1 through 3) . . . . . . . . . . . . . . . . . . . . . . . . . . . . </t>
  </si>
  <si>
    <t xml:space="preserve">5.  Less:  Physician Hospital Services . . . . . . . . . . . . . . . . . . . . . . . </t>
  </si>
  <si>
    <t xml:space="preserve">6.  Total Medicaid Payments (Line 4-5) . . . . . . . . . . . . . . . . . . . . . . </t>
  </si>
  <si>
    <t xml:space="preserve">    *c.  Radiology Services (on-site) . . . . . . . . . . . . . . . . . . . . . . . . . . </t>
  </si>
  <si>
    <t xml:space="preserve">2.  Core Services  . . . . . . . . . . . . . . . . . . . . . . . . . . . . . . . . . . . . . . . </t>
  </si>
  <si>
    <t>3.  Third Party Liability . . . . . . . . . . . . . . . . . . . . . . . . . . . . . . . . . . . .</t>
  </si>
  <si>
    <t>4.  Subtotal ( Lines 1-through 3) . . . . . . . . . . . . . . . . . . . . . . . . . . . . .</t>
  </si>
  <si>
    <t xml:space="preserve">      (Multiply Line 5 x 65%) . . . . . . . . . . . . . . . . . . . . . . . . . . . . . . . . . . . . . . . . . . . . .</t>
  </si>
  <si>
    <t xml:space="preserve">    b.  Healthcheck Services (formerly EPSDT) . . . . . . . . . . . . . . . . .</t>
  </si>
  <si>
    <t xml:space="preserve">    d. Norplant Services . . . . . . . . . . . . . . . . . . . . . . . . . . . . . . . . . . .</t>
  </si>
  <si>
    <t>6.  Total NCHC Payments (Line 4 - 5) . . . . . . . . . . . . . . . . . . . . . . . .</t>
  </si>
  <si>
    <t xml:space="preserve">     Injections and their Administration (Line 1 x 2) . . . . . . . . . . . . . . . . . . . . . . . . . . . . . . . . . . . .</t>
  </si>
  <si>
    <t xml:space="preserve">     (CMS Form 224-14, W/S B-1, Line 12) . . . . . . . . . . . . . . . . . . . . . . . . . . . . . . . . . . . . . . . .</t>
  </si>
  <si>
    <t>5. Greater of PPS Payment or Reimbursable Cost . . . . . . . . . . . . . . . . . . . . . . . . . .</t>
  </si>
  <si>
    <t>7. Gross Amount Due Provider &lt;Program&gt;* . . . . . . . . . . . . . . . . . . . . . . . . . . . . . . .</t>
  </si>
  <si>
    <t xml:space="preserve">    (Line 1 x Line 2) . . . . . . . . . . . . . . . . . . . . . . . . . . . . . . . . . . . . . . . . . . . . . . . . . . .</t>
  </si>
  <si>
    <t xml:space="preserve">    (Line 1 x Line 2) . . . . . . . . . . . . . . . . . . . . . . . . . . . . . . . . . . . . . . . . . . . . . . .</t>
  </si>
  <si>
    <t>1. Total Encounters (Sum of Lines a-e) . . . . . . . . . . . . . . . . . . . . . . . . . . . . . . .</t>
  </si>
  <si>
    <t xml:space="preserve">    g.  Other  (Specify) . . . . . . . . . . . . . . . . . . . . . . . . . . . . . . . . . . . </t>
  </si>
  <si>
    <t xml:space="preserve">    e.  Physician Hospital Services . . . . . . . . . . . . . . . . . . . . . . . . . .</t>
  </si>
  <si>
    <t xml:space="preserve">    f.  Pharmacy . . . . . . . . . . . . . . . . . . . . . . . . . . . . . . . . . . . . . . . . .</t>
  </si>
  <si>
    <r>
      <rPr>
        <b/>
        <u/>
        <sz val="10"/>
        <rFont val="Arial"/>
        <family val="2"/>
      </rPr>
      <t>MEDICAID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PPS RECONCILIATION SCHEDULE</t>
    </r>
  </si>
  <si>
    <t>PPS PROVIDERS ONLY</t>
  </si>
  <si>
    <t>(DHB-5,Line 6)</t>
  </si>
  <si>
    <t xml:space="preserve">               Desk Review --</t>
  </si>
  <si>
    <t>DHHS - Controller's Office</t>
  </si>
  <si>
    <t>Accounts Receivable - NC Medicaid</t>
  </si>
  <si>
    <t>a. Core Services . . . . . . . . . . . . . . . . . . . . . . . . . . . . . . . . . .</t>
  </si>
  <si>
    <t xml:space="preserve">b. Dental . . . . . . . . . . . . . . . . . . . . . . . . . . . . . . . . . . . . . . . </t>
  </si>
  <si>
    <t>c. Healthcheck / EPSDT . . . . . . . . . . . . . . . . . . . . . . . . . . . .</t>
  </si>
  <si>
    <t>d. Norplant . . . . . . . . . . . . . . . . . . . . . . . . . . . . . . . . . . . . . .</t>
  </si>
  <si>
    <t xml:space="preserve">e. Home Health . . . . . . . . . . . . . . . . . . . . . . . . . . . . . . . . . . </t>
  </si>
  <si>
    <t>1. Total Encounters (Sum of Lines a-e) . . . . . . . . . . . . . . . . . . . . . . . . . . .</t>
  </si>
  <si>
    <t xml:space="preserve">2. PPS Rate . . . . . . . . . . . . . . . . . . . . . . . . . . . . . . . . . . . . . . . . . . . . . </t>
  </si>
  <si>
    <t xml:space="preserve">    (Line 1 x Line 2) . . . . . . . . . . . . . . . . . . . . . . . . . . . . . . . . . . . . . . . . </t>
  </si>
  <si>
    <t xml:space="preserve">4. Amount Received from Medicaid . . . . . . . . . . . . . . . . . . . . . . . . . . . . . </t>
  </si>
  <si>
    <t>5. Gross Amount Due Provider &lt;Program&gt; . . . . . . . . . . . . . . . . . . . . . . . .</t>
  </si>
  <si>
    <t xml:space="preserve">         Including Mental Health Services . . . . . . . . . . . . . . . . . . . . . . . . . . . . . . . . . . . . . . . . . . . . . . . . . . . . .</t>
  </si>
  <si>
    <t xml:space="preserve">3.  Medicaid Cost for Core Services   (Line 1 x 2) . . . . . . . . . . . . . . . . . . . . . . . . . . . . . . . . . . . . . . . . . . . . </t>
  </si>
  <si>
    <t xml:space="preserve">     a.  Dental . . . . . . . . . . . . . . . . .  . . . . . . . . . . . . . . . . . . . . . . . . . . . . . . . . . . . . . .. . . . . . . .</t>
  </si>
  <si>
    <t xml:space="preserve">     b.  Health Check Services (formerly EPSDT) .. . . . . . . . . . . . . . . . . . . . . . . . . . . . . . . . . . . </t>
  </si>
  <si>
    <t xml:space="preserve">     c.  Radiology Services  (on-site) . . . . . . . . . . . . . . . . . . . . . . . . . . . . . . . . . . . . . . . . . . . . .</t>
  </si>
  <si>
    <t xml:space="preserve">     d.  Norplant Services . . . . . . . . . . . . . . . . . . . . . . . . . . . . . . . . . . . . . . . . . . . . . . . . . . . . . . </t>
  </si>
  <si>
    <t xml:space="preserve">     e.  Physician Hospital Services  . . . . . . . . .  . . . . . . . . . . . . . . . . . . . . . . . . . . . . . . . . . . . . </t>
  </si>
  <si>
    <t xml:space="preserve">     f.  Pharmacy. . . . . . . . .  . . . . . . . . . . . . . . . . . . . . . . . . . . . . . . . . . . . . . . . . . . . . . . . . . . . </t>
  </si>
  <si>
    <t xml:space="preserve">     g.  Other. . . . . . . . . . . . . . . . . . . . . . . . . . . . . . . . . . . . . . . . . . . . . .  . . . . . . . . . .  . . . . . . . </t>
  </si>
  <si>
    <t xml:space="preserve">     (CMS Form 224-14, W/S A, Col 7, Line 100- Line 13+ Line 9) . . . . . . . . . . . . . . . . . . . . . . . . . . . . . . . . . . . . . . . </t>
  </si>
  <si>
    <t xml:space="preserve">3.  Percentage of Other FQHC Services  (Line 1 / 2) . . . . . . . . . . . . . . . . . . . . . . . . . . . . . . . . . . . . . . . . . . . . . . . . </t>
  </si>
  <si>
    <t>4.  Net Facility Overhead (CMS Form 224-14, W/S A, Col 7, Line 13- line 9)  . . . . . . . . . . . . . . . . . . . . . . . . . . . . . .</t>
  </si>
  <si>
    <t>5.  Overhead Cost Applicable to Other FQHC Services  (Line 3 x 4) . . . . . . . . . . . . . . . . . . . . . . . . . . . . . . . . . . . .</t>
  </si>
  <si>
    <t xml:space="preserve">     Administered to Medicaid Beneficiaries (From Provider Records) . . . . . . . . . . . . . . . . . .</t>
  </si>
  <si>
    <t xml:space="preserve">     (CMS Form 224-14, Worksheet S-3, Part I, Column 3, Line 6) . . . . . . . . . .  . . . . . . . . . . . . . . . . . . . . . . . . . . . . . </t>
  </si>
  <si>
    <t xml:space="preserve">     (CMS Form 224-14, Worksheet S-3, Part I, Column 5, Line 6) . . . . . . . . . . . . . . . . . . . . . . . . . . . . . . . . . . . . . . . .</t>
  </si>
  <si>
    <t xml:space="preserve">     (CMS Form 224-14, Worksheet A, Column 7, Line 47) . . . . . . . . . . . . . . . . . . . . . . . . . . . . . . . . . . . . . . . . . . . . . </t>
  </si>
  <si>
    <t>e. Home Health . . . . . . . . . . . . . . . . . . . . . . . . . . . . . . . . . . . . . . . .</t>
  </si>
  <si>
    <t>2. PPS Rate . . . . . . . . . . . . . . . . . . . . . . . . . . . . . . . . . . . . . . . . . . . . . . . . . . .</t>
  </si>
  <si>
    <t xml:space="preserve">a. Core Services . . . . . . . . . . . . . . . . . . . . . . . . . . . . . . . . . . </t>
  </si>
  <si>
    <t>b. Dental . . . . . . . . . . . . . . . . . . . . . . . . . . . . . . . . . . . . . . . .</t>
  </si>
  <si>
    <t xml:space="preserve">d. Norplant . . . . . . . . . . . . . . . . . . . . . . . . . . . . . . . . . . . . . . </t>
  </si>
  <si>
    <t xml:space="preserve">e. Home Health . . . . . . . . . . . . . . . . . . . . . . . . . . . . . . . . . . . </t>
  </si>
  <si>
    <t xml:space="preserve">2. PPS Rate . . . . . . . . . . . . . . . . . . . . . . . . . . . . . . . . . . . . . . . . . . . . . . </t>
  </si>
  <si>
    <t>DHB-FQHC (10/2020)</t>
  </si>
  <si>
    <t xml:space="preserve">  2020 FEDERALLY QUALIFIED HEALTH CENTER COST REPORT</t>
  </si>
  <si>
    <t>2020 FEDERALLY QUALIFIED HEALTH CENTER COST REPORT</t>
  </si>
  <si>
    <t xml:space="preserve">     2020 FEDERALLY QUALIFIED HEALTH CENTER COST REPORT</t>
  </si>
  <si>
    <t>2020 FEDERAL QUALIFIED HEALTH CENTER COST REPORT</t>
  </si>
  <si>
    <t>PROVIDER NUMBER</t>
  </si>
  <si>
    <t>NPI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</si>
</sst>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.00000000_);_(* \(#,##0.00000000\);_(* &quot;-&quot;??????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99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471">
    <xf numFmtId="0" fontId="0" fillId="0" borderId="0" xfId="0"/>
    <xf numFmtId="0" fontId="0" fillId="0" borderId="1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0" xfId="0" applyProtection="1">
      <protection hidden="1"/>
    </xf>
    <xf numFmtId="0" fontId="3" fillId="0" borderId="3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5" xfId="0" applyBorder="1" applyProtection="1"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0" xfId="0" applyFo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3" fillId="0" borderId="4" xfId="0" applyFont="1" applyBorder="1" applyProtection="1">
      <protection hidden="1"/>
    </xf>
    <xf numFmtId="0" fontId="0" fillId="0" borderId="8" xfId="0" applyFill="1" applyBorder="1" applyProtection="1">
      <protection hidden="1"/>
    </xf>
    <xf numFmtId="0" fontId="3" fillId="0" borderId="8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3" xfId="0" applyFont="1" applyFill="1" applyBorder="1" applyProtection="1">
      <protection hidden="1"/>
    </xf>
    <xf numFmtId="0" fontId="3" fillId="0" borderId="12" xfId="0" applyFont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3" fillId="0" borderId="14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6" fillId="0" borderId="0" xfId="0" applyFont="1" applyAlignment="1" applyProtection="1">
      <alignment horizontal="centerContinuous"/>
      <protection hidden="1"/>
    </xf>
    <xf numFmtId="0" fontId="0" fillId="4" borderId="1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Protection="1"/>
    <xf numFmtId="0" fontId="3" fillId="0" borderId="0" xfId="0" applyFont="1" applyFill="1" applyBorder="1" applyProtection="1">
      <protection hidden="1"/>
    </xf>
    <xf numFmtId="0" fontId="0" fillId="0" borderId="0" xfId="0" applyBorder="1" applyProtection="1"/>
    <xf numFmtId="0" fontId="0" fillId="0" borderId="8" xfId="0" applyBorder="1" applyProtection="1"/>
    <xf numFmtId="0" fontId="3" fillId="0" borderId="8" xfId="0" applyFont="1" applyBorder="1" applyProtection="1"/>
    <xf numFmtId="0" fontId="0" fillId="0" borderId="9" xfId="0" applyBorder="1" applyProtection="1"/>
    <xf numFmtId="0" fontId="0" fillId="2" borderId="2" xfId="0" applyFill="1" applyBorder="1" applyProtection="1"/>
    <xf numFmtId="0" fontId="0" fillId="2" borderId="6" xfId="0" applyFill="1" applyBorder="1" applyProtection="1"/>
    <xf numFmtId="0" fontId="0" fillId="0" borderId="9" xfId="0" applyFill="1" applyBorder="1" applyProtection="1"/>
    <xf numFmtId="37" fontId="0" fillId="0" borderId="10" xfId="0" applyNumberFormat="1" applyFill="1" applyBorder="1" applyProtection="1"/>
    <xf numFmtId="37" fontId="0" fillId="0" borderId="9" xfId="0" applyNumberFormat="1" applyFill="1" applyBorder="1" applyProtection="1"/>
    <xf numFmtId="37" fontId="0" fillId="0" borderId="7" xfId="0" applyNumberFormat="1" applyFill="1" applyBorder="1" applyProtection="1"/>
    <xf numFmtId="37" fontId="0" fillId="0" borderId="9" xfId="0" applyNumberFormat="1" applyBorder="1" applyProtection="1"/>
    <xf numFmtId="0" fontId="2" fillId="0" borderId="0" xfId="0" quotePrefix="1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37" fontId="0" fillId="0" borderId="0" xfId="0" applyNumberFormat="1" applyBorder="1" applyProtection="1"/>
    <xf numFmtId="37" fontId="12" fillId="0" borderId="0" xfId="0" applyNumberFormat="1" applyFont="1" applyFill="1" applyBorder="1" applyProtection="1"/>
    <xf numFmtId="0" fontId="0" fillId="4" borderId="12" xfId="0" applyFill="1" applyBorder="1" applyProtection="1">
      <protection hidden="1"/>
    </xf>
    <xf numFmtId="0" fontId="0" fillId="4" borderId="14" xfId="0" applyFill="1" applyBorder="1" applyProtection="1">
      <protection hidden="1"/>
    </xf>
    <xf numFmtId="0" fontId="3" fillId="4" borderId="14" xfId="0" applyFont="1" applyFill="1" applyBorder="1" applyAlignment="1" applyProtection="1">
      <alignment horizontal="center"/>
      <protection hidden="1"/>
    </xf>
    <xf numFmtId="0" fontId="0" fillId="0" borderId="11" xfId="0" applyBorder="1" applyAlignment="1" applyProtection="1">
      <protection hidden="1"/>
    </xf>
    <xf numFmtId="0" fontId="3" fillId="0" borderId="8" xfId="0" applyFont="1" applyFill="1" applyBorder="1" applyAlignment="1" applyProtection="1">
      <alignment horizontal="right"/>
      <protection hidden="1"/>
    </xf>
    <xf numFmtId="0" fontId="0" fillId="0" borderId="8" xfId="0" applyFill="1" applyBorder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0" fontId="3" fillId="4" borderId="13" xfId="0" applyFont="1" applyFill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1" fontId="0" fillId="0" borderId="0" xfId="0" applyNumberFormat="1" applyFill="1" applyBorder="1" applyAlignment="1" applyProtection="1">
      <alignment horizontal="left"/>
      <protection hidden="1"/>
    </xf>
    <xf numFmtId="14" fontId="4" fillId="0" borderId="6" xfId="0" applyNumberFormat="1" applyFont="1" applyFill="1" applyBorder="1" applyAlignment="1" applyProtection="1">
      <alignment horizontal="center"/>
      <protection hidden="1"/>
    </xf>
    <xf numFmtId="0" fontId="3" fillId="0" borderId="11" xfId="0" applyFont="1" applyFill="1" applyBorder="1" applyProtection="1">
      <protection hidden="1"/>
    </xf>
    <xf numFmtId="14" fontId="0" fillId="0" borderId="6" xfId="0" applyNumberForma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left"/>
      <protection hidden="1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horizontal="left"/>
      <protection locked="0"/>
    </xf>
    <xf numFmtId="0" fontId="13" fillId="0" borderId="3" xfId="0" applyFont="1" applyFill="1" applyBorder="1" applyProtection="1">
      <protection hidden="1"/>
    </xf>
    <xf numFmtId="0" fontId="13" fillId="0" borderId="8" xfId="0" applyFont="1" applyBorder="1" applyAlignment="1" applyProtection="1">
      <alignment horizontal="right"/>
      <protection hidden="1"/>
    </xf>
    <xf numFmtId="0" fontId="2" fillId="0" borderId="8" xfId="0" applyFon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" fontId="0" fillId="3" borderId="15" xfId="0" applyNumberFormat="1" applyFill="1" applyBorder="1" applyAlignment="1" applyProtection="1">
      <alignment horizontal="left"/>
      <protection locked="0"/>
    </xf>
    <xf numFmtId="0" fontId="0" fillId="0" borderId="7" xfId="0" applyBorder="1" applyProtection="1"/>
    <xf numFmtId="0" fontId="13" fillId="0" borderId="0" xfId="0" applyFont="1" applyFill="1" applyProtection="1">
      <protection hidden="1"/>
    </xf>
    <xf numFmtId="0" fontId="1" fillId="0" borderId="0" xfId="0" applyFont="1" applyProtection="1"/>
    <xf numFmtId="0" fontId="2" fillId="0" borderId="5" xfId="0" applyFont="1" applyBorder="1" applyProtection="1">
      <protection hidden="1"/>
    </xf>
    <xf numFmtId="0" fontId="2" fillId="0" borderId="0" xfId="0" quotePrefix="1" applyFont="1" applyProtection="1"/>
    <xf numFmtId="14" fontId="1" fillId="3" borderId="10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hidden="1"/>
    </xf>
    <xf numFmtId="0" fontId="2" fillId="0" borderId="11" xfId="0" applyFont="1" applyFill="1" applyBorder="1" applyProtection="1">
      <protection hidden="1"/>
    </xf>
    <xf numFmtId="0" fontId="2" fillId="0" borderId="2" xfId="0" applyFont="1" applyFill="1" applyBorder="1" applyProtection="1">
      <protection hidden="1"/>
    </xf>
    <xf numFmtId="0" fontId="2" fillId="0" borderId="4" xfId="0" applyFont="1" applyBorder="1" applyProtection="1">
      <protection hidden="1"/>
    </xf>
    <xf numFmtId="0" fontId="0" fillId="0" borderId="0" xfId="0" applyAlignment="1" applyProtection="1"/>
    <xf numFmtId="0" fontId="11" fillId="0" borderId="0" xfId="0" applyFont="1" applyBorder="1" applyProtection="1"/>
    <xf numFmtId="1" fontId="0" fillId="0" borderId="0" xfId="0" applyNumberFormat="1" applyBorder="1" applyProtection="1"/>
    <xf numFmtId="0" fontId="1" fillId="0" borderId="0" xfId="0" quotePrefix="1" applyFont="1" applyProtection="1"/>
    <xf numFmtId="14" fontId="1" fillId="3" borderId="15" xfId="0" applyNumberFormat="1" applyFont="1" applyFill="1" applyBorder="1" applyAlignment="1" applyProtection="1">
      <alignment horizontal="center"/>
      <protection locked="0"/>
    </xf>
    <xf numFmtId="1" fontId="1" fillId="3" borderId="15" xfId="0" applyNumberFormat="1" applyFont="1" applyFill="1" applyBorder="1" applyAlignment="1" applyProtection="1">
      <alignment horizontal="left"/>
      <protection locked="0"/>
    </xf>
    <xf numFmtId="49" fontId="1" fillId="3" borderId="5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Protection="1"/>
    <xf numFmtId="0" fontId="3" fillId="0" borderId="4" xfId="0" applyFont="1" applyFill="1" applyBorder="1" applyProtection="1">
      <protection hidden="1"/>
    </xf>
    <xf numFmtId="0" fontId="13" fillId="0" borderId="8" xfId="0" applyFont="1" applyFill="1" applyBorder="1" applyProtection="1">
      <protection hidden="1"/>
    </xf>
    <xf numFmtId="0" fontId="0" fillId="0" borderId="12" xfId="0" applyBorder="1" applyProtection="1">
      <protection hidden="1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49" fontId="2" fillId="3" borderId="15" xfId="0" applyNumberFormat="1" applyFont="1" applyFill="1" applyBorder="1" applyAlignment="1" applyProtection="1">
      <alignment vertical="top" wrapText="1"/>
      <protection locked="0"/>
    </xf>
    <xf numFmtId="49" fontId="0" fillId="3" borderId="15" xfId="0" applyNumberFormat="1" applyFill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18" fillId="0" borderId="0" xfId="0" applyFont="1" applyAlignment="1" applyProtection="1">
      <alignment horizontal="center"/>
    </xf>
    <xf numFmtId="0" fontId="1" fillId="5" borderId="0" xfId="0" applyFont="1" applyFill="1" applyProtection="1"/>
    <xf numFmtId="0" fontId="2" fillId="5" borderId="0" xfId="0" applyFont="1" applyFill="1" applyProtection="1"/>
    <xf numFmtId="0" fontId="2" fillId="5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right"/>
    </xf>
    <xf numFmtId="41" fontId="0" fillId="3" borderId="10" xfId="1" applyNumberFormat="1" applyFont="1" applyFill="1" applyBorder="1" applyProtection="1">
      <protection locked="0"/>
    </xf>
    <xf numFmtId="1" fontId="1" fillId="3" borderId="15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11" xfId="0" applyFont="1" applyBorder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1" fontId="12" fillId="0" borderId="0" xfId="0" applyNumberFormat="1" applyFont="1" applyFill="1" applyAlignment="1" applyProtection="1"/>
    <xf numFmtId="0" fontId="1" fillId="0" borderId="0" xfId="0" applyFont="1" applyAlignment="1" applyProtection="1"/>
    <xf numFmtId="0" fontId="16" fillId="0" borderId="0" xfId="0" applyFont="1" applyAlignment="1" applyProtection="1"/>
    <xf numFmtId="0" fontId="0" fillId="0" borderId="0" xfId="0" applyAlignment="1" applyProtection="1">
      <alignment wrapText="1"/>
    </xf>
    <xf numFmtId="0" fontId="3" fillId="0" borderId="0" xfId="0" applyFont="1" applyProtection="1"/>
    <xf numFmtId="0" fontId="5" fillId="3" borderId="15" xfId="0" applyFont="1" applyFill="1" applyBorder="1" applyAlignment="1" applyProtection="1">
      <alignment horizontal="center"/>
      <protection hidden="1"/>
    </xf>
    <xf numFmtId="0" fontId="7" fillId="3" borderId="15" xfId="0" applyFont="1" applyFill="1" applyBorder="1" applyAlignment="1" applyProtection="1">
      <alignment horizontal="center"/>
      <protection hidden="1"/>
    </xf>
    <xf numFmtId="0" fontId="9" fillId="0" borderId="11" xfId="0" applyFont="1" applyFill="1" applyBorder="1" applyAlignment="1" applyProtection="1">
      <alignment horizontal="center"/>
      <protection hidden="1"/>
    </xf>
    <xf numFmtId="0" fontId="9" fillId="3" borderId="15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0" fillId="0" borderId="0" xfId="0" applyNumberFormat="1" applyProtection="1"/>
    <xf numFmtId="14" fontId="0" fillId="0" borderId="0" xfId="0" applyNumberFormat="1" applyProtection="1"/>
    <xf numFmtId="0" fontId="3" fillId="0" borderId="0" xfId="0" applyFont="1" applyAlignment="1" applyProtection="1">
      <alignment horizontal="right"/>
    </xf>
    <xf numFmtId="14" fontId="0" fillId="5" borderId="0" xfId="0" applyNumberFormat="1" applyFill="1" applyProtection="1"/>
    <xf numFmtId="0" fontId="11" fillId="0" borderId="0" xfId="0" applyFont="1" applyProtection="1"/>
    <xf numFmtId="164" fontId="11" fillId="5" borderId="0" xfId="0" applyNumberFormat="1" applyFont="1" applyFill="1" applyProtection="1"/>
    <xf numFmtId="0" fontId="0" fillId="0" borderId="0" xfId="0" applyAlignment="1" applyProtection="1">
      <alignment horizontal="centerContinuous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Continuous"/>
    </xf>
    <xf numFmtId="0" fontId="0" fillId="2" borderId="1" xfId="0" applyFill="1" applyBorder="1" applyProtection="1"/>
    <xf numFmtId="0" fontId="0" fillId="2" borderId="11" xfId="0" applyFill="1" applyBorder="1" applyProtection="1"/>
    <xf numFmtId="1" fontId="2" fillId="0" borderId="2" xfId="0" applyNumberFormat="1" applyFont="1" applyBorder="1" applyAlignment="1" applyProtection="1">
      <alignment horizontal="center"/>
    </xf>
    <xf numFmtId="0" fontId="0" fillId="2" borderId="4" xfId="0" applyFill="1" applyBorder="1" applyProtection="1"/>
    <xf numFmtId="0" fontId="0" fillId="2" borderId="8" xfId="0" applyFill="1" applyBorder="1" applyProtection="1"/>
    <xf numFmtId="0" fontId="0" fillId="2" borderId="5" xfId="0" applyFill="1" applyBorder="1" applyProtection="1"/>
    <xf numFmtId="0" fontId="2" fillId="0" borderId="5" xfId="0" quotePrefix="1" applyFont="1" applyBorder="1" applyAlignment="1" applyProtection="1">
      <alignment horizontal="center"/>
    </xf>
    <xf numFmtId="4" fontId="0" fillId="0" borderId="9" xfId="0" applyNumberFormat="1" applyBorder="1" applyProtection="1"/>
    <xf numFmtId="4" fontId="0" fillId="0" borderId="7" xfId="0" applyNumberFormat="1" applyBorder="1" applyProtection="1"/>
    <xf numFmtId="3" fontId="0" fillId="0" borderId="0" xfId="0" applyNumberFormat="1" applyBorder="1" applyProtection="1"/>
    <xf numFmtId="0" fontId="0" fillId="0" borderId="0" xfId="0" applyAlignment="1" applyProtection="1">
      <alignment horizontal="right"/>
    </xf>
    <xf numFmtId="164" fontId="2" fillId="0" borderId="0" xfId="0" applyNumberFormat="1" applyFont="1" applyProtection="1"/>
    <xf numFmtId="3" fontId="2" fillId="0" borderId="0" xfId="0" applyNumberFormat="1" applyFont="1" applyProtection="1"/>
    <xf numFmtId="3" fontId="0" fillId="0" borderId="0" xfId="0" applyNumberFormat="1" applyProtection="1"/>
    <xf numFmtId="1" fontId="0" fillId="0" borderId="0" xfId="0" applyNumberFormat="1" applyProtection="1"/>
    <xf numFmtId="0" fontId="3" fillId="5" borderId="0" xfId="0" applyFont="1" applyFill="1" applyAlignment="1" applyProtection="1">
      <alignment vertical="center"/>
    </xf>
    <xf numFmtId="0" fontId="3" fillId="5" borderId="0" xfId="0" applyFont="1" applyFill="1" applyAlignment="1" applyProtection="1"/>
    <xf numFmtId="1" fontId="0" fillId="0" borderId="0" xfId="0" applyNumberFormat="1" applyFill="1" applyBorder="1" applyAlignment="1" applyProtection="1">
      <alignment horizontal="left"/>
    </xf>
    <xf numFmtId="14" fontId="0" fillId="0" borderId="0" xfId="0" applyNumberFormat="1" applyFill="1" applyBorder="1" applyAlignment="1" applyProtection="1">
      <alignment horizontal="left"/>
    </xf>
    <xf numFmtId="0" fontId="0" fillId="0" borderId="11" xfId="0" applyBorder="1" applyAlignment="1" applyProtection="1"/>
    <xf numFmtId="0" fontId="10" fillId="0" borderId="11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vertical="top" wrapText="1"/>
    </xf>
    <xf numFmtId="3" fontId="1" fillId="5" borderId="0" xfId="0" applyNumberFormat="1" applyFont="1" applyFill="1" applyAlignment="1" applyProtection="1">
      <alignment horizontal="right"/>
    </xf>
    <xf numFmtId="4" fontId="0" fillId="5" borderId="0" xfId="0" applyNumberFormat="1" applyFill="1" applyProtection="1"/>
    <xf numFmtId="3" fontId="0" fillId="5" borderId="0" xfId="0" applyNumberFormat="1" applyFill="1" applyProtection="1"/>
    <xf numFmtId="0" fontId="1" fillId="5" borderId="0" xfId="0" applyFont="1" applyFill="1" applyAlignment="1" applyProtection="1"/>
    <xf numFmtId="0" fontId="10" fillId="5" borderId="0" xfId="0" applyFont="1" applyFill="1" applyAlignment="1" applyProtection="1"/>
    <xf numFmtId="49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5" borderId="0" xfId="0" applyFill="1" applyBorder="1" applyAlignment="1" applyProtection="1"/>
    <xf numFmtId="0" fontId="3" fillId="0" borderId="0" xfId="0" applyFont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left"/>
    </xf>
    <xf numFmtId="0" fontId="3" fillId="0" borderId="0" xfId="0" applyFont="1" applyBorder="1" applyProtection="1"/>
    <xf numFmtId="1" fontId="0" fillId="0" borderId="0" xfId="0" applyNumberFormat="1" applyAlignment="1" applyProtection="1">
      <alignment horizontal="left"/>
    </xf>
    <xf numFmtId="1" fontId="0" fillId="0" borderId="0" xfId="0" applyNumberFormat="1" applyBorder="1" applyAlignment="1" applyProtection="1">
      <alignment horizontal="right"/>
    </xf>
    <xf numFmtId="14" fontId="0" fillId="0" borderId="0" xfId="0" applyNumberFormat="1" applyBorder="1" applyAlignment="1" applyProtection="1">
      <alignment horizontal="right"/>
    </xf>
    <xf numFmtId="0" fontId="1" fillId="5" borderId="0" xfId="0" quotePrefix="1" applyFont="1" applyFill="1" applyProtection="1"/>
    <xf numFmtId="4" fontId="0" fillId="0" borderId="0" xfId="0" applyNumberFormat="1" applyProtection="1"/>
    <xf numFmtId="3" fontId="1" fillId="0" borderId="0" xfId="0" applyNumberFormat="1" applyFont="1" applyAlignment="1" applyProtection="1">
      <alignment horizontal="right"/>
    </xf>
    <xf numFmtId="0" fontId="0" fillId="0" borderId="11" xfId="0" applyBorder="1" applyProtection="1"/>
    <xf numFmtId="0" fontId="3" fillId="0" borderId="11" xfId="0" applyFont="1" applyBorder="1" applyProtection="1"/>
    <xf numFmtId="0" fontId="0" fillId="0" borderId="0" xfId="0" applyFill="1" applyBorder="1" applyProtection="1"/>
    <xf numFmtId="0" fontId="2" fillId="7" borderId="1" xfId="0" applyFont="1" applyFill="1" applyBorder="1" applyProtection="1"/>
    <xf numFmtId="0" fontId="2" fillId="7" borderId="11" xfId="0" applyFont="1" applyFill="1" applyBorder="1" applyProtection="1"/>
    <xf numFmtId="0" fontId="2" fillId="7" borderId="2" xfId="0" applyFont="1" applyFill="1" applyBorder="1" applyProtection="1"/>
    <xf numFmtId="0" fontId="11" fillId="0" borderId="2" xfId="0" applyFont="1" applyBorder="1" applyAlignment="1" applyProtection="1">
      <alignment horizontal="center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0" fontId="0" fillId="7" borderId="0" xfId="0" applyFill="1" applyBorder="1" applyProtection="1"/>
    <xf numFmtId="0" fontId="2" fillId="7" borderId="6" xfId="0" applyFont="1" applyFill="1" applyBorder="1" applyProtection="1"/>
    <xf numFmtId="0" fontId="2" fillId="0" borderId="6" xfId="0" applyFont="1" applyBorder="1" applyAlignment="1" applyProtection="1">
      <alignment horizontal="center"/>
    </xf>
    <xf numFmtId="0" fontId="0" fillId="0" borderId="5" xfId="0" applyBorder="1" applyProtection="1"/>
    <xf numFmtId="2" fontId="0" fillId="0" borderId="0" xfId="0" applyNumberFormat="1" applyFill="1" applyBorder="1" applyProtection="1"/>
    <xf numFmtId="37" fontId="0" fillId="0" borderId="7" xfId="0" applyNumberFormat="1" applyBorder="1" applyProtection="1"/>
    <xf numFmtId="9" fontId="0" fillId="0" borderId="7" xfId="2" applyFont="1" applyBorder="1" applyAlignment="1" applyProtection="1">
      <alignment horizontal="right"/>
    </xf>
    <xf numFmtId="3" fontId="0" fillId="0" borderId="0" xfId="0" applyNumberFormat="1" applyFill="1" applyBorder="1" applyProtection="1"/>
    <xf numFmtId="3" fontId="0" fillId="0" borderId="9" xfId="0" applyNumberFormat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Protection="1"/>
    <xf numFmtId="3" fontId="2" fillId="5" borderId="0" xfId="0" applyNumberFormat="1" applyFont="1" applyFill="1" applyAlignment="1" applyProtection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NumberFormat="1" applyFont="1" applyAlignment="1" applyProtection="1">
      <alignment horizontal="centerContinuous"/>
    </xf>
    <xf numFmtId="0" fontId="17" fillId="0" borderId="0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11" fillId="5" borderId="9" xfId="0" applyFont="1" applyFill="1" applyBorder="1" applyAlignment="1" applyProtection="1">
      <alignment horizontal="center"/>
    </xf>
    <xf numFmtId="0" fontId="2" fillId="5" borderId="7" xfId="0" applyFont="1" applyFill="1" applyBorder="1" applyAlignment="1" applyProtection="1">
      <alignment horizontal="center"/>
    </xf>
    <xf numFmtId="0" fontId="2" fillId="5" borderId="10" xfId="0" quotePrefix="1" applyFont="1" applyFill="1" applyBorder="1" applyAlignment="1" applyProtection="1">
      <alignment horizontal="center"/>
    </xf>
    <xf numFmtId="0" fontId="11" fillId="0" borderId="0" xfId="0" quotePrefix="1" applyFont="1" applyFill="1" applyBorder="1" applyAlignment="1" applyProtection="1">
      <alignment horizontal="center"/>
    </xf>
    <xf numFmtId="4" fontId="0" fillId="0" borderId="0" xfId="0" applyNumberFormat="1" applyBorder="1" applyProtection="1"/>
    <xf numFmtId="1" fontId="3" fillId="0" borderId="0" xfId="0" applyNumberFormat="1" applyFont="1" applyBorder="1" applyProtection="1"/>
    <xf numFmtId="0" fontId="0" fillId="5" borderId="0" xfId="0" applyFill="1" applyBorder="1" applyAlignment="1" applyProtection="1">
      <alignment horizontal="right"/>
    </xf>
    <xf numFmtId="3" fontId="0" fillId="0" borderId="8" xfId="0" applyNumberFormat="1" applyBorder="1" applyProtection="1"/>
    <xf numFmtId="0" fontId="4" fillId="5" borderId="0" xfId="0" applyFont="1" applyFill="1" applyBorder="1" applyProtection="1"/>
    <xf numFmtId="0" fontId="0" fillId="7" borderId="1" xfId="0" applyFill="1" applyBorder="1" applyProtection="1"/>
    <xf numFmtId="0" fontId="0" fillId="7" borderId="11" xfId="0" applyFill="1" applyBorder="1" applyProtection="1"/>
    <xf numFmtId="0" fontId="0" fillId="7" borderId="2" xfId="0" applyFill="1" applyBorder="1" applyProtection="1"/>
    <xf numFmtId="3" fontId="2" fillId="0" borderId="9" xfId="0" applyNumberFormat="1" applyFont="1" applyBorder="1" applyProtection="1"/>
    <xf numFmtId="0" fontId="0" fillId="7" borderId="3" xfId="0" applyFill="1" applyBorder="1" applyProtection="1"/>
    <xf numFmtId="0" fontId="0" fillId="7" borderId="0" xfId="0" applyFill="1" applyBorder="1" applyAlignment="1" applyProtection="1">
      <alignment horizontal="left"/>
    </xf>
    <xf numFmtId="0" fontId="0" fillId="7" borderId="6" xfId="0" applyFill="1" applyBorder="1" applyProtection="1"/>
    <xf numFmtId="3" fontId="2" fillId="0" borderId="7" xfId="0" applyNumberFormat="1" applyFont="1" applyBorder="1" applyAlignment="1" applyProtection="1">
      <alignment horizontal="center"/>
    </xf>
    <xf numFmtId="37" fontId="2" fillId="0" borderId="10" xfId="0" quotePrefix="1" applyNumberFormat="1" applyFont="1" applyBorder="1" applyAlignment="1" applyProtection="1">
      <alignment horizontal="center"/>
    </xf>
    <xf numFmtId="3" fontId="0" fillId="0" borderId="9" xfId="0" applyNumberFormat="1" applyBorder="1" applyAlignment="1" applyProtection="1">
      <alignment horizontal="center"/>
    </xf>
    <xf numFmtId="3" fontId="0" fillId="0" borderId="7" xfId="0" applyNumberFormat="1" applyBorder="1" applyProtection="1"/>
    <xf numFmtId="164" fontId="2" fillId="5" borderId="0" xfId="0" applyNumberFormat="1" applyFont="1" applyFill="1" applyProtection="1"/>
    <xf numFmtId="1" fontId="1" fillId="0" borderId="0" xfId="0" applyNumberFormat="1" applyFont="1" applyAlignment="1" applyProtection="1">
      <alignment horizontal="right"/>
    </xf>
    <xf numFmtId="1" fontId="2" fillId="0" borderId="0" xfId="0" applyNumberFormat="1" applyFont="1" applyAlignment="1" applyProtection="1">
      <alignment horizontal="right"/>
    </xf>
    <xf numFmtId="14" fontId="0" fillId="5" borderId="11" xfId="0" applyNumberFormat="1" applyFill="1" applyBorder="1" applyAlignment="1" applyProtection="1">
      <alignment horizontal="left"/>
    </xf>
    <xf numFmtId="43" fontId="0" fillId="0" borderId="8" xfId="0" applyNumberFormat="1" applyBorder="1" applyProtection="1"/>
    <xf numFmtId="1" fontId="0" fillId="0" borderId="8" xfId="0" applyNumberFormat="1" applyBorder="1" applyProtection="1"/>
    <xf numFmtId="0" fontId="0" fillId="0" borderId="8" xfId="0" applyBorder="1" applyAlignment="1" applyProtection="1">
      <alignment horizontal="right"/>
    </xf>
    <xf numFmtId="43" fontId="0" fillId="0" borderId="0" xfId="0" applyNumberFormat="1" applyBorder="1" applyProtection="1"/>
    <xf numFmtId="0" fontId="0" fillId="0" borderId="0" xfId="0" applyBorder="1" applyAlignment="1" applyProtection="1">
      <alignment horizontal="right"/>
    </xf>
    <xf numFmtId="0" fontId="0" fillId="0" borderId="1" xfId="0" applyBorder="1" applyProtection="1"/>
    <xf numFmtId="0" fontId="0" fillId="0" borderId="2" xfId="0" applyBorder="1" applyProtection="1"/>
    <xf numFmtId="1" fontId="0" fillId="0" borderId="9" xfId="0" applyNumberFormat="1" applyBorder="1" applyProtection="1"/>
    <xf numFmtId="1" fontId="2" fillId="0" borderId="7" xfId="0" applyNumberFormat="1" applyFont="1" applyBorder="1" applyAlignment="1" applyProtection="1">
      <alignment horizontal="center"/>
    </xf>
    <xf numFmtId="0" fontId="2" fillId="0" borderId="6" xfId="0" applyFont="1" applyBorder="1" applyProtection="1"/>
    <xf numFmtId="0" fontId="2" fillId="0" borderId="8" xfId="0" quotePrefix="1" applyFont="1" applyBorder="1" applyProtection="1"/>
    <xf numFmtId="0" fontId="2" fillId="0" borderId="5" xfId="0" quotePrefix="1" applyFont="1" applyBorder="1" applyProtection="1"/>
    <xf numFmtId="3" fontId="2" fillId="0" borderId="10" xfId="0" quotePrefix="1" applyNumberFormat="1" applyFont="1" applyBorder="1" applyAlignment="1" applyProtection="1">
      <alignment horizontal="center"/>
    </xf>
    <xf numFmtId="1" fontId="2" fillId="0" borderId="10" xfId="0" quotePrefix="1" applyNumberFormat="1" applyFont="1" applyBorder="1" applyAlignment="1" applyProtection="1">
      <alignment horizontal="center"/>
    </xf>
    <xf numFmtId="0" fontId="0" fillId="0" borderId="0" xfId="0" quotePrefix="1" applyBorder="1" applyProtection="1"/>
    <xf numFmtId="3" fontId="0" fillId="2" borderId="7" xfId="0" applyNumberFormat="1" applyFill="1" applyBorder="1" applyProtection="1"/>
    <xf numFmtId="1" fontId="0" fillId="2" borderId="6" xfId="0" applyNumberFormat="1" applyFill="1" applyBorder="1" applyProtection="1"/>
    <xf numFmtId="1" fontId="0" fillId="0" borderId="2" xfId="0" applyNumberFormat="1" applyBorder="1" applyAlignment="1" applyProtection="1">
      <alignment horizontal="right"/>
    </xf>
    <xf numFmtId="1" fontId="0" fillId="0" borderId="9" xfId="0" applyNumberFormat="1" applyBorder="1" applyAlignment="1" applyProtection="1">
      <alignment horizontal="right"/>
    </xf>
    <xf numFmtId="1" fontId="0" fillId="0" borderId="7" xfId="0" applyNumberFormat="1" applyBorder="1" applyAlignment="1" applyProtection="1">
      <alignment horizontal="right"/>
    </xf>
    <xf numFmtId="1" fontId="0" fillId="2" borderId="9" xfId="0" applyNumberFormat="1" applyFill="1" applyBorder="1" applyProtection="1"/>
    <xf numFmtId="41" fontId="0" fillId="5" borderId="10" xfId="1" applyNumberFormat="1" applyFont="1" applyFill="1" applyBorder="1" applyProtection="1"/>
    <xf numFmtId="1" fontId="0" fillId="2" borderId="7" xfId="0" applyNumberFormat="1" applyFill="1" applyBorder="1" applyProtection="1"/>
    <xf numFmtId="3" fontId="0" fillId="0" borderId="9" xfId="0" applyNumberFormat="1" applyFill="1" applyBorder="1" applyProtection="1"/>
    <xf numFmtId="1" fontId="0" fillId="2" borderId="10" xfId="0" applyNumberFormat="1" applyFill="1" applyBorder="1" applyProtection="1"/>
    <xf numFmtId="1" fontId="0" fillId="0" borderId="0" xfId="0" applyNumberFormat="1" applyFill="1" applyBorder="1" applyProtection="1"/>
    <xf numFmtId="0" fontId="9" fillId="0" borderId="0" xfId="0" applyFont="1" applyAlignment="1" applyProtection="1">
      <alignment horizontal="right"/>
    </xf>
    <xf numFmtId="3" fontId="2" fillId="5" borderId="0" xfId="0" applyNumberFormat="1" applyFont="1" applyFill="1" applyProtection="1"/>
    <xf numFmtId="3" fontId="0" fillId="0" borderId="0" xfId="0" applyNumberFormat="1" applyAlignment="1" applyProtection="1">
      <alignment horizontal="centerContinuous"/>
    </xf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2" fillId="0" borderId="0" xfId="0" applyFont="1" applyFill="1" applyBorder="1" applyProtection="1"/>
    <xf numFmtId="0" fontId="2" fillId="0" borderId="6" xfId="0" applyFont="1" applyFill="1" applyBorder="1" applyProtection="1"/>
    <xf numFmtId="1" fontId="2" fillId="0" borderId="7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/>
    </xf>
    <xf numFmtId="49" fontId="0" fillId="5" borderId="0" xfId="0" applyNumberFormat="1" applyFill="1" applyBorder="1" applyAlignment="1" applyProtection="1">
      <alignment vertical="top" wrapText="1"/>
    </xf>
    <xf numFmtId="49" fontId="2" fillId="5" borderId="11" xfId="0" applyNumberFormat="1" applyFont="1" applyFill="1" applyBorder="1" applyAlignment="1" applyProtection="1">
      <alignment vertical="top" wrapText="1"/>
    </xf>
    <xf numFmtId="49" fontId="2" fillId="5" borderId="0" xfId="0" applyNumberFormat="1" applyFont="1" applyFill="1" applyAlignment="1" applyProtection="1">
      <alignment vertical="top" wrapText="1"/>
    </xf>
    <xf numFmtId="0" fontId="0" fillId="0" borderId="0" xfId="0" applyFill="1" applyProtection="1"/>
    <xf numFmtId="49" fontId="2" fillId="0" borderId="0" xfId="0" applyNumberFormat="1" applyFont="1" applyFill="1" applyAlignment="1" applyProtection="1">
      <alignment horizontal="left" vertical="top" wrapText="1"/>
    </xf>
    <xf numFmtId="49" fontId="0" fillId="0" borderId="0" xfId="0" applyNumberFormat="1" applyFill="1" applyAlignment="1" applyProtection="1">
      <alignment horizontal="left" vertical="top" wrapText="1"/>
    </xf>
    <xf numFmtId="0" fontId="2" fillId="0" borderId="0" xfId="0" applyFont="1" applyAlignment="1" applyProtection="1">
      <alignment horizontal="centerContinuous"/>
    </xf>
    <xf numFmtId="3" fontId="3" fillId="0" borderId="0" xfId="0" applyNumberFormat="1" applyFont="1" applyAlignment="1" applyProtection="1">
      <alignment horizontal="centerContinuous"/>
    </xf>
    <xf numFmtId="0" fontId="0" fillId="0" borderId="0" xfId="0" applyNumberFormat="1" applyBorder="1" applyProtection="1"/>
    <xf numFmtId="0" fontId="0" fillId="2" borderId="0" xfId="0" applyFill="1" applyBorder="1" applyProtection="1"/>
    <xf numFmtId="0" fontId="2" fillId="0" borderId="9" xfId="0" applyFont="1" applyBorder="1" applyAlignment="1" applyProtection="1">
      <alignment horizontal="center"/>
    </xf>
    <xf numFmtId="3" fontId="2" fillId="0" borderId="9" xfId="0" applyNumberFormat="1" applyFont="1" applyBorder="1" applyAlignment="1" applyProtection="1">
      <alignment horizontal="center"/>
    </xf>
    <xf numFmtId="0" fontId="0" fillId="2" borderId="3" xfId="0" applyFill="1" applyBorder="1" applyProtection="1"/>
    <xf numFmtId="0" fontId="2" fillId="0" borderId="7" xfId="0" applyFont="1" applyBorder="1" applyAlignment="1" applyProtection="1">
      <alignment horizontal="center"/>
    </xf>
    <xf numFmtId="49" fontId="2" fillId="0" borderId="8" xfId="0" quotePrefix="1" applyNumberFormat="1" applyFont="1" applyBorder="1" applyAlignment="1" applyProtection="1">
      <alignment horizontal="center"/>
    </xf>
    <xf numFmtId="0" fontId="2" fillId="0" borderId="10" xfId="0" quotePrefix="1" applyFont="1" applyBorder="1" applyAlignment="1" applyProtection="1">
      <alignment horizontal="center"/>
    </xf>
    <xf numFmtId="0" fontId="2" fillId="5" borderId="0" xfId="0" quotePrefix="1" applyFont="1" applyFill="1" applyAlignment="1" applyProtection="1">
      <alignment horizontal="left"/>
    </xf>
    <xf numFmtId="0" fontId="1" fillId="0" borderId="0" xfId="0" applyFont="1" applyAlignment="1" applyProtection="1">
      <alignment horizontal="centerContinuous"/>
    </xf>
    <xf numFmtId="3" fontId="0" fillId="5" borderId="0" xfId="0" applyNumberFormat="1" applyFill="1" applyAlignment="1" applyProtection="1">
      <alignment horizontal="centerContinuous"/>
    </xf>
    <xf numFmtId="4" fontId="0" fillId="0" borderId="8" xfId="0" applyNumberFormat="1" applyBorder="1" applyProtection="1"/>
    <xf numFmtId="4" fontId="2" fillId="0" borderId="9" xfId="0" applyNumberFormat="1" applyFont="1" applyBorder="1" applyAlignment="1" applyProtection="1">
      <alignment horizontal="center"/>
    </xf>
    <xf numFmtId="3" fontId="2" fillId="0" borderId="7" xfId="0" quotePrefix="1" applyNumberFormat="1" applyFont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center"/>
    </xf>
    <xf numFmtId="0" fontId="0" fillId="0" borderId="6" xfId="0" applyBorder="1" applyProtection="1"/>
    <xf numFmtId="4" fontId="2" fillId="0" borderId="7" xfId="0" quotePrefix="1" applyNumberFormat="1" applyFont="1" applyBorder="1" applyAlignment="1" applyProtection="1">
      <alignment horizontal="center"/>
    </xf>
    <xf numFmtId="43" fontId="0" fillId="0" borderId="3" xfId="0" applyNumberFormat="1" applyBorder="1" applyProtection="1"/>
    <xf numFmtId="0" fontId="2" fillId="0" borderId="8" xfId="0" quotePrefix="1" applyFont="1" applyBorder="1" applyAlignment="1" applyProtection="1">
      <alignment horizontal="center"/>
    </xf>
    <xf numFmtId="4" fontId="2" fillId="0" borderId="10" xfId="0" quotePrefix="1" applyNumberFormat="1" applyFont="1" applyBorder="1" applyAlignment="1" applyProtection="1">
      <alignment horizontal="center"/>
    </xf>
    <xf numFmtId="3" fontId="0" fillId="2" borderId="11" xfId="0" applyNumberFormat="1" applyFill="1" applyBorder="1" applyProtection="1"/>
    <xf numFmtId="4" fontId="0" fillId="2" borderId="2" xfId="0" applyNumberFormat="1" applyFill="1" applyBorder="1" applyProtection="1"/>
    <xf numFmtId="3" fontId="0" fillId="2" borderId="8" xfId="0" applyNumberFormat="1" applyFill="1" applyBorder="1" applyProtection="1"/>
    <xf numFmtId="4" fontId="0" fillId="2" borderId="5" xfId="0" applyNumberFormat="1" applyFill="1" applyBorder="1" applyProtection="1"/>
    <xf numFmtId="3" fontId="0" fillId="0" borderId="6" xfId="0" applyNumberFormat="1" applyBorder="1" applyProtection="1"/>
    <xf numFmtId="3" fontId="0" fillId="0" borderId="11" xfId="0" applyNumberFormat="1" applyBorder="1" applyProtection="1"/>
    <xf numFmtId="3" fontId="0" fillId="2" borderId="9" xfId="0" applyNumberFormat="1" applyFill="1" applyBorder="1" applyProtection="1"/>
    <xf numFmtId="4" fontId="0" fillId="2" borderId="9" xfId="0" applyNumberFormat="1" applyFill="1" applyBorder="1" applyProtection="1"/>
    <xf numFmtId="3" fontId="0" fillId="2" borderId="10" xfId="0" applyNumberFormat="1" applyFill="1" applyBorder="1" applyProtection="1"/>
    <xf numFmtId="4" fontId="0" fillId="2" borderId="10" xfId="0" applyNumberFormat="1" applyFill="1" applyBorder="1" applyProtection="1"/>
    <xf numFmtId="3" fontId="2" fillId="0" borderId="11" xfId="0" applyNumberFormat="1" applyFont="1" applyBorder="1" applyAlignment="1" applyProtection="1">
      <alignment horizontal="center"/>
    </xf>
    <xf numFmtId="3" fontId="2" fillId="0" borderId="8" xfId="0" applyNumberFormat="1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3" fontId="0" fillId="0" borderId="0" xfId="0" quotePrefix="1" applyNumberFormat="1" applyAlignment="1" applyProtection="1">
      <alignment horizontal="center"/>
    </xf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7" xfId="0" applyFill="1" applyBorder="1" applyProtection="1"/>
    <xf numFmtId="0" fontId="0" fillId="0" borderId="7" xfId="0" applyFill="1" applyBorder="1" applyProtection="1"/>
    <xf numFmtId="10" fontId="10" fillId="0" borderId="0" xfId="0" applyNumberFormat="1" applyFont="1" applyBorder="1" applyAlignment="1" applyProtection="1">
      <alignment horizontal="center"/>
    </xf>
    <xf numFmtId="10" fontId="0" fillId="0" borderId="10" xfId="0" applyNumberFormat="1" applyBorder="1" applyProtection="1"/>
    <xf numFmtId="0" fontId="2" fillId="0" borderId="0" xfId="0" applyFont="1" applyFill="1" applyProtection="1"/>
    <xf numFmtId="3" fontId="4" fillId="0" borderId="0" xfId="0" applyNumberFormat="1" applyFont="1" applyFill="1" applyBorder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5" borderId="1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right"/>
      <protection hidden="1"/>
    </xf>
    <xf numFmtId="0" fontId="3" fillId="0" borderId="11" xfId="0" applyFont="1" applyFill="1" applyBorder="1" applyAlignment="1" applyProtection="1">
      <alignment horizontal="right"/>
      <protection hidden="1"/>
    </xf>
    <xf numFmtId="14" fontId="1" fillId="0" borderId="15" xfId="0" applyNumberFormat="1" applyFont="1" applyFill="1" applyBorder="1" applyAlignment="1" applyProtection="1">
      <alignment horizontal="left" vertical="center"/>
    </xf>
    <xf numFmtId="14" fontId="0" fillId="0" borderId="15" xfId="0" applyNumberFormat="1" applyFill="1" applyBorder="1" applyAlignment="1" applyProtection="1">
      <alignment horizontal="left" vertical="center"/>
    </xf>
    <xf numFmtId="14" fontId="1" fillId="5" borderId="15" xfId="0" applyNumberFormat="1" applyFont="1" applyFill="1" applyBorder="1" applyAlignment="1" applyProtection="1">
      <alignment horizontal="left" vertical="center"/>
    </xf>
    <xf numFmtId="14" fontId="0" fillId="5" borderId="15" xfId="0" applyNumberForma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horizontal="left" vertical="top"/>
    </xf>
    <xf numFmtId="0" fontId="3" fillId="0" borderId="0" xfId="0" applyFont="1" applyBorder="1" applyAlignment="1" applyProtection="1">
      <alignment vertical="top"/>
    </xf>
    <xf numFmtId="0" fontId="3" fillId="5" borderId="0" xfId="0" applyFont="1" applyFill="1" applyAlignment="1" applyProtection="1">
      <alignment horizontal="left" vertical="center"/>
    </xf>
    <xf numFmtId="42" fontId="0" fillId="0" borderId="10" xfId="0" applyNumberFormat="1" applyFill="1" applyBorder="1" applyProtection="1"/>
    <xf numFmtId="42" fontId="0" fillId="0" borderId="10" xfId="0" applyNumberFormat="1" applyBorder="1" applyProtection="1"/>
    <xf numFmtId="44" fontId="0" fillId="3" borderId="10" xfId="0" applyNumberFormat="1" applyFill="1" applyBorder="1" applyProtection="1">
      <protection locked="0"/>
    </xf>
    <xf numFmtId="42" fontId="0" fillId="3" borderId="10" xfId="1" applyNumberFormat="1" applyFont="1" applyFill="1" applyBorder="1" applyProtection="1">
      <protection locked="0"/>
    </xf>
    <xf numFmtId="42" fontId="0" fillId="3" borderId="10" xfId="0" applyNumberFormat="1" applyFill="1" applyBorder="1" applyProtection="1">
      <protection locked="0"/>
    </xf>
    <xf numFmtId="42" fontId="1" fillId="0" borderId="10" xfId="1" applyNumberFormat="1" applyFont="1" applyBorder="1" applyProtection="1"/>
    <xf numFmtId="37" fontId="0" fillId="3" borderId="0" xfId="0" applyNumberFormat="1" applyFill="1" applyBorder="1" applyProtection="1">
      <protection locked="0"/>
    </xf>
    <xf numFmtId="37" fontId="0" fillId="3" borderId="10" xfId="0" applyNumberFormat="1" applyFill="1" applyBorder="1" applyProtection="1">
      <protection locked="0"/>
    </xf>
    <xf numFmtId="39" fontId="0" fillId="0" borderId="9" xfId="0" applyNumberFormat="1" applyBorder="1" applyProtection="1"/>
    <xf numFmtId="44" fontId="0" fillId="0" borderId="10" xfId="0" applyNumberFormat="1" applyBorder="1" applyProtection="1"/>
    <xf numFmtId="42" fontId="1" fillId="0" borderId="17" xfId="0" applyNumberFormat="1" applyFont="1" applyBorder="1" applyProtection="1"/>
    <xf numFmtId="42" fontId="0" fillId="0" borderId="8" xfId="0" applyNumberFormat="1" applyBorder="1" applyProtection="1"/>
    <xf numFmtId="44" fontId="0" fillId="0" borderId="10" xfId="1" applyNumberFormat="1" applyFont="1" applyBorder="1" applyProtection="1"/>
    <xf numFmtId="37" fontId="0" fillId="3" borderId="10" xfId="1" applyNumberFormat="1" applyFont="1" applyFill="1" applyBorder="1" applyProtection="1">
      <protection locked="0"/>
    </xf>
    <xf numFmtId="42" fontId="0" fillId="0" borderId="7" xfId="0" applyNumberFormat="1" applyBorder="1" applyProtection="1"/>
    <xf numFmtId="41" fontId="0" fillId="3" borderId="7" xfId="1" applyNumberFormat="1" applyFont="1" applyFill="1" applyBorder="1" applyAlignment="1" applyProtection="1">
      <alignment horizontal="right" vertical="center"/>
      <protection locked="0"/>
    </xf>
    <xf numFmtId="42" fontId="0" fillId="0" borderId="10" xfId="1" applyNumberFormat="1" applyFont="1" applyFill="1" applyBorder="1" applyProtection="1"/>
    <xf numFmtId="42" fontId="0" fillId="5" borderId="10" xfId="1" applyNumberFormat="1" applyFont="1" applyFill="1" applyBorder="1" applyProtection="1"/>
    <xf numFmtId="42" fontId="0" fillId="3" borderId="10" xfId="4" applyNumberFormat="1" applyFont="1" applyFill="1" applyBorder="1" applyProtection="1">
      <protection locked="0"/>
    </xf>
    <xf numFmtId="42" fontId="0" fillId="0" borderId="7" xfId="0" applyNumberFormat="1" applyFill="1" applyBorder="1" applyProtection="1"/>
    <xf numFmtId="42" fontId="0" fillId="0" borderId="10" xfId="1" applyNumberFormat="1" applyFont="1" applyBorder="1" applyProtection="1"/>
    <xf numFmtId="44" fontId="1" fillId="3" borderId="10" xfId="1" applyNumberFormat="1" applyFont="1" applyFill="1" applyBorder="1" applyProtection="1">
      <protection locked="0"/>
    </xf>
    <xf numFmtId="44" fontId="1" fillId="6" borderId="10" xfId="1" applyNumberFormat="1" applyFont="1" applyFill="1" applyBorder="1" applyProtection="1">
      <protection locked="0"/>
    </xf>
    <xf numFmtId="43" fontId="0" fillId="0" borderId="10" xfId="1" applyNumberFormat="1" applyFont="1" applyBorder="1" applyProtection="1"/>
    <xf numFmtId="41" fontId="0" fillId="0" borderId="10" xfId="0" applyNumberFormat="1" applyBorder="1" applyProtection="1"/>
    <xf numFmtId="41" fontId="0" fillId="0" borderId="9" xfId="0" applyNumberFormat="1" applyBorder="1" applyProtection="1"/>
    <xf numFmtId="41" fontId="0" fillId="0" borderId="7" xfId="0" applyNumberFormat="1" applyBorder="1" applyProtection="1"/>
    <xf numFmtId="41" fontId="0" fillId="0" borderId="10" xfId="0" applyNumberFormat="1" applyFill="1" applyBorder="1" applyProtection="1"/>
    <xf numFmtId="37" fontId="0" fillId="3" borderId="7" xfId="1" applyNumberFormat="1" applyFont="1" applyFill="1" applyBorder="1" applyProtection="1">
      <protection locked="0"/>
    </xf>
    <xf numFmtId="41" fontId="0" fillId="0" borderId="10" xfId="1" applyNumberFormat="1" applyFont="1" applyBorder="1" applyProtection="1"/>
    <xf numFmtId="41" fontId="0" fillId="0" borderId="6" xfId="0" applyNumberFormat="1" applyBorder="1" applyProtection="1"/>
    <xf numFmtId="41" fontId="1" fillId="0" borderId="16" xfId="0" applyNumberFormat="1" applyFont="1" applyBorder="1" applyProtection="1"/>
    <xf numFmtId="41" fontId="1" fillId="0" borderId="17" xfId="0" applyNumberFormat="1" applyFont="1" applyBorder="1" applyProtection="1"/>
    <xf numFmtId="165" fontId="0" fillId="0" borderId="10" xfId="0" applyNumberFormat="1" applyBorder="1" applyProtection="1"/>
    <xf numFmtId="37" fontId="0" fillId="6" borderId="10" xfId="1" applyNumberFormat="1" applyFont="1" applyFill="1" applyBorder="1" applyProtection="1">
      <protection locked="0"/>
    </xf>
    <xf numFmtId="37" fontId="0" fillId="0" borderId="7" xfId="1" applyNumberFormat="1" applyFont="1" applyFill="1" applyBorder="1" applyProtection="1"/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14" fontId="0" fillId="3" borderId="8" xfId="0" applyNumberForma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protection locked="0"/>
    </xf>
    <xf numFmtId="14" fontId="0" fillId="3" borderId="8" xfId="0" applyNumberFormat="1" applyFill="1" applyBorder="1" applyAlignment="1" applyProtection="1">
      <alignment horizontal="center"/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Alignment="1" applyProtection="1">
      <alignment horizontal="left"/>
      <protection locked="0"/>
    </xf>
    <xf numFmtId="0" fontId="15" fillId="3" borderId="12" xfId="3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protection locked="0"/>
    </xf>
    <xf numFmtId="1" fontId="1" fillId="3" borderId="12" xfId="0" applyNumberFormat="1" applyFont="1" applyFill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49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8" fillId="3" borderId="12" xfId="0" applyFont="1" applyFill="1" applyBorder="1" applyAlignment="1" applyProtection="1">
      <alignment horizontal="left"/>
      <protection locked="0"/>
    </xf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13" fillId="0" borderId="4" xfId="0" applyFont="1" applyFill="1" applyBorder="1" applyAlignment="1" applyProtection="1">
      <alignment horizontal="center"/>
      <protection hidden="1"/>
    </xf>
    <xf numFmtId="0" fontId="13" fillId="0" borderId="5" xfId="0" applyFont="1" applyFill="1" applyBorder="1" applyAlignment="1" applyProtection="1">
      <alignment horizontal="center"/>
      <protection hidden="1"/>
    </xf>
    <xf numFmtId="0" fontId="13" fillId="0" borderId="8" xfId="0" applyFont="1" applyFill="1" applyBorder="1" applyAlignment="1" applyProtection="1">
      <alignment horizontal="center"/>
      <protection hidden="1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left" vertical="center"/>
    </xf>
    <xf numFmtId="1" fontId="1" fillId="5" borderId="12" xfId="0" applyNumberFormat="1" applyFont="1" applyFill="1" applyBorder="1" applyAlignment="1" applyProtection="1">
      <alignment horizontal="left" vertical="top" wrapText="1"/>
    </xf>
    <xf numFmtId="1" fontId="1" fillId="5" borderId="14" xfId="0" applyNumberFormat="1" applyFont="1" applyFill="1" applyBorder="1" applyAlignment="1" applyProtection="1">
      <alignment horizontal="left" vertical="top" wrapText="1"/>
    </xf>
    <xf numFmtId="1" fontId="1" fillId="5" borderId="13" xfId="0" applyNumberFormat="1" applyFont="1" applyFill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/>
    </xf>
    <xf numFmtId="1" fontId="0" fillId="5" borderId="15" xfId="0" applyNumberFormat="1" applyFill="1" applyBorder="1" applyAlignment="1" applyProtection="1">
      <alignment horizontal="left" vertical="center"/>
    </xf>
    <xf numFmtId="0" fontId="0" fillId="5" borderId="0" xfId="0" quotePrefix="1" applyFill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5" borderId="15" xfId="0" applyNumberFormat="1" applyFont="1" applyFill="1" applyBorder="1" applyAlignment="1" applyProtection="1">
      <alignment horizontal="left" vertical="top" wrapText="1"/>
    </xf>
    <xf numFmtId="0" fontId="1" fillId="5" borderId="15" xfId="0" applyNumberFormat="1" applyFont="1" applyFill="1" applyBorder="1" applyAlignment="1" applyProtection="1">
      <alignment horizontal="left" vertical="center"/>
    </xf>
    <xf numFmtId="0" fontId="0" fillId="5" borderId="12" xfId="0" applyNumberFormat="1" applyFill="1" applyBorder="1" applyAlignment="1" applyProtection="1">
      <alignment horizontal="left" vertical="top" wrapText="1"/>
    </xf>
    <xf numFmtId="0" fontId="0" fillId="5" borderId="14" xfId="0" applyNumberFormat="1" applyFill="1" applyBorder="1" applyAlignment="1" applyProtection="1">
      <alignment horizontal="left" vertical="top" wrapText="1"/>
    </xf>
    <xf numFmtId="0" fontId="0" fillId="5" borderId="13" xfId="0" applyNumberFormat="1" applyFill="1" applyBorder="1" applyAlignment="1" applyProtection="1">
      <alignment horizontal="left" vertical="top" wrapText="1"/>
    </xf>
    <xf numFmtId="0" fontId="0" fillId="5" borderId="12" xfId="0" applyNumberFormat="1" applyFill="1" applyBorder="1" applyAlignment="1" applyProtection="1">
      <alignment horizontal="left" vertical="center"/>
    </xf>
    <xf numFmtId="0" fontId="0" fillId="5" borderId="14" xfId="0" applyNumberFormat="1" applyFill="1" applyBorder="1" applyAlignment="1" applyProtection="1">
      <alignment horizontal="left" vertical="center"/>
    </xf>
    <xf numFmtId="0" fontId="0" fillId="5" borderId="13" xfId="0" applyNumberFormat="1" applyFill="1" applyBorder="1" applyAlignment="1" applyProtection="1">
      <alignment horizontal="left" vertical="center"/>
    </xf>
    <xf numFmtId="0" fontId="0" fillId="5" borderId="15" xfId="0" applyNumberFormat="1" applyFill="1" applyBorder="1" applyAlignment="1" applyProtection="1">
      <alignment horizontal="left" vertical="top" wrapText="1"/>
    </xf>
    <xf numFmtId="0" fontId="0" fillId="5" borderId="15" xfId="0" applyNumberForma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6" fillId="0" borderId="6" xfId="0" applyFont="1" applyFill="1" applyBorder="1" applyAlignment="1" applyProtection="1">
      <alignment horizontal="center"/>
    </xf>
    <xf numFmtId="0" fontId="2" fillId="0" borderId="4" xfId="0" quotePrefix="1" applyFont="1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" fontId="1" fillId="5" borderId="15" xfId="0" applyNumberFormat="1" applyFont="1" applyFill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1" fillId="5" borderId="12" xfId="0" applyFont="1" applyFill="1" applyBorder="1" applyAlignment="1" applyProtection="1">
      <alignment horizontal="left" vertical="top" wrapText="1"/>
    </xf>
    <xf numFmtId="0" fontId="1" fillId="5" borderId="14" xfId="0" applyFont="1" applyFill="1" applyBorder="1" applyAlignment="1" applyProtection="1">
      <alignment horizontal="left" vertical="top" wrapText="1"/>
    </xf>
    <xf numFmtId="0" fontId="1" fillId="5" borderId="13" xfId="0" applyFont="1" applyFill="1" applyBorder="1" applyAlignment="1" applyProtection="1">
      <alignment horizontal="left" vertical="top" wrapText="1"/>
    </xf>
    <xf numFmtId="1" fontId="0" fillId="0" borderId="12" xfId="0" applyNumberFormat="1" applyFill="1" applyBorder="1" applyAlignment="1" applyProtection="1">
      <alignment horizontal="left" vertical="center"/>
    </xf>
    <xf numFmtId="1" fontId="0" fillId="0" borderId="14" xfId="0" applyNumberFormat="1" applyFill="1" applyBorder="1" applyAlignment="1" applyProtection="1">
      <alignment horizontal="left" vertical="center"/>
    </xf>
    <xf numFmtId="1" fontId="0" fillId="0" borderId="13" xfId="0" applyNumberFormat="1" applyFill="1" applyBorder="1" applyAlignment="1" applyProtection="1">
      <alignment horizontal="left" vertical="center"/>
    </xf>
    <xf numFmtId="49" fontId="2" fillId="3" borderId="15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quotePrefix="1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/>
    <xf numFmtId="0" fontId="2" fillId="0" borderId="4" xfId="0" quotePrefix="1" applyFont="1" applyBorder="1" applyAlignment="1" applyProtection="1">
      <alignment horizontal="center"/>
    </xf>
    <xf numFmtId="0" fontId="1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0" fillId="0" borderId="15" xfId="0" applyNumberFormat="1" applyFill="1" applyBorder="1" applyAlignment="1" applyProtection="1">
      <alignment horizontal="left" vertical="center"/>
    </xf>
    <xf numFmtId="0" fontId="0" fillId="0" borderId="12" xfId="0" applyNumberFormat="1" applyFill="1" applyBorder="1" applyAlignment="1" applyProtection="1">
      <alignment horizontal="left" vertical="center"/>
    </xf>
    <xf numFmtId="0" fontId="0" fillId="0" borderId="14" xfId="0" applyNumberFormat="1" applyFill="1" applyBorder="1" applyAlignment="1" applyProtection="1">
      <alignment horizontal="left" vertical="center"/>
    </xf>
    <xf numFmtId="0" fontId="0" fillId="0" borderId="13" xfId="0" applyNumberForma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1" fontId="1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5" borderId="12" xfId="0" applyNumberFormat="1" applyFont="1" applyFill="1" applyBorder="1" applyAlignment="1" applyProtection="1">
      <alignment horizontal="left" vertical="top" wrapText="1"/>
    </xf>
    <xf numFmtId="0" fontId="1" fillId="5" borderId="14" xfId="0" applyNumberFormat="1" applyFont="1" applyFill="1" applyBorder="1" applyAlignment="1" applyProtection="1">
      <alignment horizontal="left" vertical="top" wrapText="1"/>
    </xf>
    <xf numFmtId="0" fontId="1" fillId="5" borderId="13" xfId="0" applyNumberFormat="1" applyFont="1" applyFill="1" applyBorder="1" applyAlignment="1" applyProtection="1">
      <alignment horizontal="left" vertical="top" wrapText="1"/>
    </xf>
    <xf numFmtId="0" fontId="2" fillId="5" borderId="3" xfId="0" quotePrefix="1" applyFont="1" applyFill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0" fillId="5" borderId="14" xfId="0" applyFill="1" applyBorder="1" applyAlignment="1" applyProtection="1">
      <alignment horizontal="left" vertical="top" wrapText="1"/>
    </xf>
    <xf numFmtId="0" fontId="0" fillId="5" borderId="13" xfId="0" applyFill="1" applyBorder="1" applyAlignment="1" applyProtection="1">
      <alignment horizontal="left" vertical="top" wrapText="1"/>
    </xf>
    <xf numFmtId="0" fontId="2" fillId="5" borderId="3" xfId="0" quotePrefix="1" applyFont="1" applyFill="1" applyBorder="1" applyAlignment="1" applyProtection="1">
      <alignment horizontal="left" wrapText="1"/>
    </xf>
    <xf numFmtId="0" fontId="16" fillId="0" borderId="0" xfId="0" applyFont="1" applyAlignment="1" applyProtection="1">
      <alignment horizontal="center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DDFCCE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182880</xdr:colOff>
      <xdr:row>22</xdr:row>
      <xdr:rowOff>11431</xdr:rowOff>
    </xdr:from>
    <xdr:ext cx="45719" cy="4571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403080" y="2926081"/>
          <a:ext cx="45719" cy="4571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9600" b="1" cap="none" spc="0">
            <a:ln w="10160">
              <a:solidFill>
                <a:schemeClr val="accent5"/>
              </a:solidFill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12</xdr:col>
      <xdr:colOff>142874</xdr:colOff>
      <xdr:row>28</xdr:row>
      <xdr:rowOff>66675</xdr:rowOff>
    </xdr:from>
    <xdr:ext cx="466725" cy="103822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H="1">
          <a:off x="8753474" y="3952875"/>
          <a:ext cx="466725" cy="103822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9600" b="1" cap="none" spc="0">
            <a:ln w="10160">
              <a:solidFill>
                <a:schemeClr val="accent5"/>
              </a:solidFill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U64"/>
  <sheetViews>
    <sheetView showGridLines="0" showZeros="0" tabSelected="1" zoomScaleNormal="100" workbookViewId="0">
      <selection activeCell="B13" sqref="B13:D13"/>
    </sheetView>
  </sheetViews>
  <sheetFormatPr defaultColWidth="9.109375" defaultRowHeight="13.2" x14ac:dyDescent="0.25"/>
  <cols>
    <col min="1" max="1" width="9.109375" style="4"/>
    <col min="2" max="2" width="4.6640625" style="4" customWidth="1"/>
    <col min="3" max="3" width="6.44140625" style="4" customWidth="1"/>
    <col min="4" max="4" width="9.109375" style="4"/>
    <col min="5" max="5" width="12.5546875" style="4" customWidth="1"/>
    <col min="6" max="6" width="4.109375" style="4" customWidth="1"/>
    <col min="7" max="7" width="6" style="4" customWidth="1"/>
    <col min="8" max="8" width="15.5546875" style="4" customWidth="1"/>
    <col min="9" max="9" width="9.5546875" style="4" customWidth="1"/>
    <col min="10" max="10" width="4.109375" style="4" customWidth="1"/>
    <col min="11" max="11" width="10.109375" style="4" customWidth="1"/>
    <col min="12" max="21" width="9.109375" style="37"/>
    <col min="22" max="16384" width="9.109375" style="4"/>
  </cols>
  <sheetData>
    <row r="1" spans="1:21" ht="15.6" x14ac:dyDescent="0.3">
      <c r="A1" s="1" t="s">
        <v>170</v>
      </c>
      <c r="B1" s="2"/>
      <c r="C1" s="20" t="s">
        <v>96</v>
      </c>
      <c r="D1" s="2"/>
      <c r="E1" s="2"/>
      <c r="F1" s="128" t="s">
        <v>97</v>
      </c>
      <c r="G1" s="2"/>
      <c r="H1" s="120" t="s">
        <v>283</v>
      </c>
      <c r="I1" s="2"/>
      <c r="J1" s="128"/>
      <c r="K1" s="3"/>
    </row>
    <row r="2" spans="1:21" ht="15.6" x14ac:dyDescent="0.3">
      <c r="A2" s="5"/>
      <c r="B2" s="6"/>
      <c r="C2" s="18" t="s">
        <v>107</v>
      </c>
      <c r="D2" s="18"/>
      <c r="E2" s="9"/>
      <c r="F2" s="129"/>
      <c r="G2" s="9"/>
      <c r="H2" s="18" t="s">
        <v>95</v>
      </c>
      <c r="I2" s="18"/>
      <c r="J2" s="129"/>
      <c r="K2" s="10"/>
    </row>
    <row r="3" spans="1:21" x14ac:dyDescent="0.25">
      <c r="A3" s="5"/>
      <c r="B3" s="6"/>
      <c r="C3" s="83" t="s">
        <v>131</v>
      </c>
      <c r="D3" s="84"/>
      <c r="E3" s="84"/>
      <c r="F3" s="130"/>
      <c r="G3" s="84"/>
      <c r="H3" s="84"/>
      <c r="I3" s="84"/>
      <c r="J3" s="130"/>
      <c r="K3" s="85"/>
    </row>
    <row r="4" spans="1:21" x14ac:dyDescent="0.25">
      <c r="A4" s="16"/>
      <c r="B4" s="18"/>
      <c r="C4" s="86"/>
      <c r="D4" s="74" t="s">
        <v>132</v>
      </c>
      <c r="E4" s="74"/>
      <c r="F4" s="131"/>
      <c r="G4" s="74"/>
      <c r="H4" s="74" t="s">
        <v>133</v>
      </c>
      <c r="I4" s="74"/>
      <c r="J4" s="131"/>
      <c r="K4" s="80"/>
    </row>
    <row r="6" spans="1:21" x14ac:dyDescent="0.25">
      <c r="A6" s="394" t="s">
        <v>134</v>
      </c>
      <c r="B6" s="394"/>
      <c r="C6" s="394"/>
      <c r="D6" s="394"/>
      <c r="E6" s="394"/>
      <c r="F6" s="394"/>
      <c r="G6" s="394"/>
      <c r="H6" s="394"/>
      <c r="I6" s="394"/>
      <c r="J6" s="394"/>
      <c r="K6" s="394"/>
    </row>
    <row r="7" spans="1:21" s="122" customFormat="1" x14ac:dyDescent="0.25">
      <c r="A7" s="121"/>
      <c r="C7" s="123">
        <v>2020</v>
      </c>
      <c r="D7" s="118" t="s">
        <v>135</v>
      </c>
      <c r="E7" s="118"/>
      <c r="F7" s="118"/>
      <c r="G7" s="118"/>
      <c r="H7" s="118"/>
      <c r="I7" s="118"/>
      <c r="J7" s="118"/>
      <c r="K7" s="118"/>
      <c r="L7" s="79"/>
      <c r="M7" s="79"/>
      <c r="N7" s="79"/>
      <c r="O7" s="79"/>
      <c r="P7" s="79"/>
      <c r="Q7" s="79"/>
      <c r="R7" s="79"/>
      <c r="S7" s="79"/>
      <c r="T7" s="79"/>
      <c r="U7" s="79"/>
    </row>
    <row r="8" spans="1:21" s="13" customForma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 x14ac:dyDescent="0.25">
      <c r="A9" s="19" t="s">
        <v>171</v>
      </c>
      <c r="B9" s="58"/>
      <c r="C9" s="58"/>
      <c r="D9" s="55"/>
      <c r="E9" s="56"/>
      <c r="F9" s="56"/>
      <c r="G9" s="56"/>
      <c r="H9" s="56"/>
      <c r="I9" s="57"/>
      <c r="J9" s="56"/>
      <c r="K9" s="62"/>
    </row>
    <row r="10" spans="1:21" ht="6.75" customHeight="1" x14ac:dyDescent="0.25">
      <c r="A10" s="5"/>
      <c r="B10" s="14"/>
      <c r="C10" s="14"/>
      <c r="D10" s="7"/>
      <c r="E10" s="7"/>
      <c r="F10" s="7"/>
      <c r="G10" s="7"/>
      <c r="H10" s="7"/>
      <c r="I10" s="65"/>
      <c r="J10" s="15"/>
      <c r="K10" s="66"/>
    </row>
    <row r="11" spans="1:21" x14ac:dyDescent="0.25">
      <c r="A11" s="5" t="s">
        <v>0</v>
      </c>
      <c r="B11" s="7"/>
      <c r="C11" s="7"/>
      <c r="D11" s="395"/>
      <c r="E11" s="396"/>
      <c r="F11" s="396"/>
      <c r="G11" s="396"/>
      <c r="H11" s="396"/>
      <c r="I11" s="396"/>
      <c r="J11" s="396"/>
      <c r="K11" s="397"/>
    </row>
    <row r="12" spans="1:21" x14ac:dyDescent="0.25">
      <c r="A12" s="5" t="s">
        <v>1</v>
      </c>
      <c r="B12" s="7"/>
      <c r="C12" s="7"/>
      <c r="D12" s="375"/>
      <c r="E12" s="398"/>
      <c r="F12" s="398"/>
      <c r="G12" s="398"/>
      <c r="H12" s="398"/>
      <c r="I12" s="398"/>
      <c r="J12" s="398"/>
      <c r="K12" s="399"/>
    </row>
    <row r="13" spans="1:21" x14ac:dyDescent="0.25">
      <c r="A13" s="5" t="s">
        <v>98</v>
      </c>
      <c r="B13" s="375"/>
      <c r="C13" s="382"/>
      <c r="D13" s="400"/>
      <c r="E13" s="6"/>
      <c r="F13" s="67"/>
      <c r="G13" s="64" t="s">
        <v>2</v>
      </c>
      <c r="H13" s="70"/>
      <c r="I13" s="65"/>
      <c r="J13" s="326" t="s">
        <v>102</v>
      </c>
      <c r="K13" s="92"/>
    </row>
    <row r="14" spans="1:21" x14ac:dyDescent="0.25">
      <c r="A14" s="5" t="s">
        <v>99</v>
      </c>
      <c r="B14" s="375"/>
      <c r="C14" s="401"/>
      <c r="D14" s="402"/>
      <c r="E14" s="38"/>
      <c r="F14" s="7"/>
      <c r="G14" s="325" t="s">
        <v>92</v>
      </c>
      <c r="H14" s="113"/>
      <c r="I14" s="75"/>
      <c r="J14" s="15"/>
      <c r="K14" s="68"/>
    </row>
    <row r="15" spans="1:21" x14ac:dyDescent="0.25">
      <c r="A15" s="5" t="s">
        <v>172</v>
      </c>
      <c r="B15" s="9"/>
      <c r="C15" s="9"/>
      <c r="D15" s="60" t="s">
        <v>101</v>
      </c>
      <c r="E15" s="91"/>
      <c r="F15" s="6"/>
      <c r="G15" s="59" t="s">
        <v>100</v>
      </c>
      <c r="H15" s="82"/>
      <c r="I15" s="17"/>
      <c r="J15" s="9"/>
      <c r="K15" s="10"/>
    </row>
    <row r="16" spans="1:21" x14ac:dyDescent="0.25">
      <c r="A16" s="324" t="s">
        <v>184</v>
      </c>
      <c r="B16" s="371"/>
      <c r="C16" s="372"/>
      <c r="D16" s="372"/>
      <c r="E16" s="373"/>
      <c r="F16" s="7"/>
      <c r="G16" s="97"/>
      <c r="H16" s="24"/>
      <c r="I16" s="24"/>
      <c r="J16" s="24"/>
      <c r="K16" s="23"/>
    </row>
    <row r="17" spans="1:21" s="61" customFormat="1" x14ac:dyDescent="0.25">
      <c r="A17" s="95" t="s">
        <v>185</v>
      </c>
      <c r="B17" s="96"/>
      <c r="C17" s="96"/>
      <c r="D17" s="403" t="s">
        <v>104</v>
      </c>
      <c r="E17" s="404"/>
      <c r="F17" s="78"/>
      <c r="G17" s="403" t="s">
        <v>103</v>
      </c>
      <c r="H17" s="404"/>
      <c r="I17" s="403" t="s">
        <v>104</v>
      </c>
      <c r="J17" s="405"/>
      <c r="K17" s="404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1:21" x14ac:dyDescent="0.25">
      <c r="A18" s="393"/>
      <c r="B18" s="387"/>
      <c r="C18" s="388"/>
      <c r="D18" s="406"/>
      <c r="E18" s="390"/>
      <c r="G18" s="386"/>
      <c r="H18" s="391"/>
      <c r="I18" s="389"/>
      <c r="J18" s="392"/>
      <c r="K18" s="390"/>
    </row>
    <row r="19" spans="1:21" x14ac:dyDescent="0.25">
      <c r="A19" s="393"/>
      <c r="B19" s="387"/>
      <c r="C19" s="388"/>
      <c r="D19" s="389"/>
      <c r="E19" s="390"/>
      <c r="G19" s="386"/>
      <c r="H19" s="391"/>
      <c r="I19" s="389"/>
      <c r="J19" s="392"/>
      <c r="K19" s="390"/>
    </row>
    <row r="20" spans="1:21" x14ac:dyDescent="0.25">
      <c r="A20" s="386"/>
      <c r="B20" s="387"/>
      <c r="C20" s="388"/>
      <c r="D20" s="389"/>
      <c r="E20" s="390"/>
      <c r="G20" s="393"/>
      <c r="H20" s="391"/>
      <c r="I20" s="389"/>
      <c r="J20" s="392"/>
      <c r="K20" s="390"/>
    </row>
    <row r="21" spans="1:21" x14ac:dyDescent="0.25">
      <c r="A21" s="386"/>
      <c r="B21" s="387"/>
      <c r="C21" s="388"/>
      <c r="D21" s="389"/>
      <c r="E21" s="390"/>
      <c r="G21" s="386"/>
      <c r="H21" s="391"/>
      <c r="I21" s="389"/>
      <c r="J21" s="392"/>
      <c r="K21" s="390"/>
    </row>
    <row r="22" spans="1:21" x14ac:dyDescent="0.25">
      <c r="A22" s="386"/>
      <c r="B22" s="387"/>
      <c r="C22" s="388"/>
      <c r="D22" s="389"/>
      <c r="E22" s="390"/>
      <c r="G22" s="386"/>
      <c r="H22" s="391"/>
      <c r="I22" s="389"/>
      <c r="J22" s="392"/>
      <c r="K22" s="390"/>
    </row>
    <row r="23" spans="1:21" x14ac:dyDescent="0.25">
      <c r="A23" s="386"/>
      <c r="B23" s="387"/>
      <c r="C23" s="388"/>
      <c r="D23" s="389"/>
      <c r="E23" s="390"/>
      <c r="G23" s="386"/>
      <c r="H23" s="391"/>
      <c r="I23" s="389"/>
      <c r="J23" s="392"/>
      <c r="K23" s="390"/>
    </row>
    <row r="24" spans="1:21" x14ac:dyDescent="0.25">
      <c r="A24" s="386"/>
      <c r="B24" s="387"/>
      <c r="C24" s="388"/>
      <c r="D24" s="389"/>
      <c r="E24" s="390"/>
      <c r="G24" s="386"/>
      <c r="H24" s="391"/>
      <c r="I24" s="389"/>
      <c r="J24" s="392"/>
      <c r="K24" s="390"/>
    </row>
    <row r="25" spans="1:21" x14ac:dyDescent="0.25">
      <c r="A25" s="386"/>
      <c r="B25" s="387"/>
      <c r="C25" s="388"/>
      <c r="D25" s="389"/>
      <c r="E25" s="390"/>
      <c r="G25" s="386"/>
      <c r="H25" s="391"/>
      <c r="I25" s="389"/>
      <c r="J25" s="392"/>
      <c r="K25" s="390"/>
    </row>
    <row r="26" spans="1:21" x14ac:dyDescent="0.25">
      <c r="A26" s="386"/>
      <c r="B26" s="387"/>
      <c r="C26" s="388"/>
      <c r="D26" s="389"/>
      <c r="E26" s="390"/>
      <c r="G26" s="386"/>
      <c r="H26" s="391"/>
      <c r="I26" s="389"/>
      <c r="J26" s="392"/>
      <c r="K26" s="390"/>
    </row>
    <row r="27" spans="1:21" ht="6.75" customHeight="1" x14ac:dyDescent="0.25"/>
    <row r="28" spans="1:21" x14ac:dyDescent="0.25">
      <c r="A28" s="19" t="s">
        <v>186</v>
      </c>
      <c r="B28" s="24"/>
      <c r="C28" s="2"/>
      <c r="D28" s="19" t="s">
        <v>3</v>
      </c>
      <c r="E28" s="2"/>
      <c r="F28" s="2"/>
      <c r="G28" s="2"/>
      <c r="H28" s="20" t="s">
        <v>4</v>
      </c>
      <c r="I28" s="2"/>
      <c r="J28" s="2"/>
      <c r="K28" s="3"/>
    </row>
    <row r="29" spans="1:21" ht="15.6" x14ac:dyDescent="0.3">
      <c r="A29" s="28"/>
      <c r="B29" s="29"/>
      <c r="C29" s="30"/>
      <c r="D29" s="6" t="s">
        <v>5</v>
      </c>
      <c r="E29" s="7"/>
      <c r="F29" s="132"/>
      <c r="G29" s="7"/>
      <c r="H29" s="6" t="s">
        <v>6</v>
      </c>
      <c r="I29" s="7"/>
      <c r="J29" s="132"/>
      <c r="K29" s="8"/>
    </row>
    <row r="30" spans="1:21" ht="15.6" x14ac:dyDescent="0.3">
      <c r="A30" s="31"/>
      <c r="B30" s="29"/>
      <c r="C30" s="32"/>
      <c r="D30" s="6" t="s">
        <v>7</v>
      </c>
      <c r="E30" s="7"/>
      <c r="F30" s="132"/>
      <c r="G30" s="7"/>
      <c r="H30" s="6" t="s">
        <v>8</v>
      </c>
      <c r="I30" s="7"/>
      <c r="J30" s="132"/>
      <c r="K30" s="8"/>
    </row>
    <row r="31" spans="1:21" ht="15.6" x14ac:dyDescent="0.3">
      <c r="A31" s="31"/>
      <c r="B31" s="29"/>
      <c r="C31" s="32"/>
      <c r="D31" s="7"/>
      <c r="E31" s="7"/>
      <c r="F31" s="15"/>
      <c r="G31" s="7"/>
      <c r="H31" s="6" t="s">
        <v>9</v>
      </c>
      <c r="I31" s="7"/>
      <c r="J31" s="132"/>
      <c r="K31" s="8"/>
    </row>
    <row r="32" spans="1:21" ht="15.6" x14ac:dyDescent="0.3">
      <c r="A32" s="31"/>
      <c r="B32" s="29"/>
      <c r="C32" s="32"/>
      <c r="D32" s="9"/>
      <c r="E32" s="9"/>
      <c r="F32" s="9"/>
      <c r="G32" s="9"/>
      <c r="H32" s="18" t="s">
        <v>10</v>
      </c>
      <c r="I32" s="9"/>
      <c r="J32" s="132"/>
      <c r="K32" s="10"/>
    </row>
    <row r="33" spans="1:11" x14ac:dyDescent="0.25">
      <c r="A33" s="31"/>
      <c r="B33" s="29"/>
      <c r="C33" s="32"/>
      <c r="D33" s="6" t="s">
        <v>11</v>
      </c>
      <c r="E33" s="7"/>
      <c r="F33" s="7"/>
      <c r="G33" s="7"/>
      <c r="H33" s="7"/>
      <c r="I33" s="7"/>
      <c r="J33" s="7"/>
      <c r="K33" s="8"/>
    </row>
    <row r="34" spans="1:11" ht="15.6" x14ac:dyDescent="0.3">
      <c r="A34" s="31"/>
      <c r="B34" s="29"/>
      <c r="C34" s="32"/>
      <c r="D34" s="6" t="s">
        <v>12</v>
      </c>
      <c r="E34" s="7"/>
      <c r="F34" s="132"/>
      <c r="G34" s="7"/>
      <c r="H34" s="6" t="s">
        <v>13</v>
      </c>
      <c r="I34" s="7"/>
      <c r="J34" s="132"/>
      <c r="K34" s="8"/>
    </row>
    <row r="35" spans="1:11" ht="15.6" x14ac:dyDescent="0.3">
      <c r="A35" s="31"/>
      <c r="B35" s="29"/>
      <c r="C35" s="32"/>
      <c r="D35" s="6" t="s">
        <v>14</v>
      </c>
      <c r="E35" s="7"/>
      <c r="F35" s="132"/>
      <c r="G35" s="7"/>
      <c r="H35" s="6" t="s">
        <v>15</v>
      </c>
      <c r="I35" s="7"/>
      <c r="J35" s="132"/>
      <c r="K35" s="8"/>
    </row>
    <row r="36" spans="1:11" ht="15.6" x14ac:dyDescent="0.3">
      <c r="A36" s="33"/>
      <c r="B36" s="34"/>
      <c r="C36" s="35"/>
      <c r="D36" s="18" t="s">
        <v>16</v>
      </c>
      <c r="E36" s="9"/>
      <c r="F36" s="132"/>
      <c r="G36" s="9"/>
      <c r="H36" s="18" t="s">
        <v>17</v>
      </c>
      <c r="I36" s="9"/>
      <c r="J36" s="132"/>
      <c r="K36" s="10"/>
    </row>
    <row r="37" spans="1:11" ht="6.75" customHeight="1" x14ac:dyDescent="0.25">
      <c r="A37" s="15"/>
      <c r="B37" s="15"/>
      <c r="C37" s="15"/>
      <c r="D37" s="7"/>
      <c r="E37" s="7"/>
      <c r="F37" s="7"/>
      <c r="G37" s="7"/>
      <c r="H37" s="7"/>
      <c r="I37" s="7"/>
      <c r="J37" s="7"/>
      <c r="K37" s="7"/>
    </row>
    <row r="38" spans="1:11" x14ac:dyDescent="0.25">
      <c r="A38" s="19" t="s">
        <v>187</v>
      </c>
      <c r="B38" s="2"/>
      <c r="C38" s="2"/>
      <c r="D38" s="2"/>
      <c r="E38" s="3"/>
      <c r="F38" s="19" t="s">
        <v>173</v>
      </c>
      <c r="G38" s="20"/>
      <c r="H38" s="2"/>
      <c r="I38" s="2"/>
      <c r="J38" s="2"/>
      <c r="K38" s="3"/>
    </row>
    <row r="39" spans="1:11" x14ac:dyDescent="0.25">
      <c r="A39" s="5" t="s">
        <v>18</v>
      </c>
      <c r="B39" s="7"/>
      <c r="C39" s="7"/>
      <c r="D39" s="7"/>
      <c r="E39" s="8"/>
      <c r="F39" s="5" t="s">
        <v>19</v>
      </c>
      <c r="G39" s="6"/>
      <c r="H39" s="7"/>
      <c r="I39" s="7"/>
      <c r="J39" s="7"/>
      <c r="K39" s="8"/>
    </row>
    <row r="40" spans="1:11" x14ac:dyDescent="0.25">
      <c r="A40" s="5" t="s">
        <v>20</v>
      </c>
      <c r="B40" s="375">
        <f>D11</f>
        <v>0</v>
      </c>
      <c r="C40" s="383"/>
      <c r="D40" s="383"/>
      <c r="E40" s="376"/>
      <c r="F40" s="21" t="s">
        <v>21</v>
      </c>
      <c r="G40" s="6"/>
      <c r="H40" s="7"/>
      <c r="I40" s="7"/>
      <c r="J40" s="7"/>
      <c r="K40" s="8"/>
    </row>
    <row r="41" spans="1:11" x14ac:dyDescent="0.25">
      <c r="A41" s="5" t="s">
        <v>22</v>
      </c>
      <c r="B41" s="375">
        <f>D12</f>
        <v>0</v>
      </c>
      <c r="C41" s="383"/>
      <c r="D41" s="383"/>
      <c r="E41" s="376"/>
      <c r="F41" s="72" t="s">
        <v>23</v>
      </c>
      <c r="G41" s="6"/>
      <c r="H41" s="375"/>
      <c r="I41" s="383"/>
      <c r="J41" s="383"/>
      <c r="K41" s="376"/>
    </row>
    <row r="42" spans="1:11" x14ac:dyDescent="0.25">
      <c r="A42" s="5" t="s">
        <v>24</v>
      </c>
      <c r="B42" s="375">
        <f>B13</f>
        <v>0</v>
      </c>
      <c r="C42" s="383"/>
      <c r="D42" s="383"/>
      <c r="E42" s="376"/>
      <c r="F42" s="21" t="s">
        <v>25</v>
      </c>
      <c r="G42" s="6"/>
      <c r="H42" s="375"/>
      <c r="I42" s="383"/>
      <c r="J42" s="383"/>
      <c r="K42" s="376"/>
    </row>
    <row r="43" spans="1:11" x14ac:dyDescent="0.25">
      <c r="A43" s="5" t="s">
        <v>26</v>
      </c>
      <c r="B43" s="384">
        <f>H13</f>
        <v>0</v>
      </c>
      <c r="C43" s="385"/>
      <c r="D43" s="64" t="s">
        <v>102</v>
      </c>
      <c r="E43" s="92">
        <f>K13</f>
        <v>0</v>
      </c>
      <c r="F43" s="5" t="s">
        <v>27</v>
      </c>
      <c r="G43" s="6"/>
      <c r="H43" s="375"/>
      <c r="I43" s="383"/>
      <c r="J43" s="376"/>
      <c r="K43" s="63"/>
    </row>
    <row r="44" spans="1:11" x14ac:dyDescent="0.25">
      <c r="A44" s="22" t="s">
        <v>106</v>
      </c>
      <c r="B44" s="24"/>
      <c r="C44" s="23"/>
      <c r="D44" s="375"/>
      <c r="E44" s="376"/>
      <c r="F44" s="16" t="s">
        <v>105</v>
      </c>
      <c r="G44" s="9"/>
      <c r="H44" s="71"/>
      <c r="I44" s="9"/>
      <c r="J44" s="73" t="s">
        <v>102</v>
      </c>
      <c r="K44" s="76"/>
    </row>
    <row r="45" spans="1:11" x14ac:dyDescent="0.25">
      <c r="A45" s="22" t="s">
        <v>28</v>
      </c>
      <c r="B45" s="24"/>
      <c r="C45" s="9"/>
      <c r="D45" s="375">
        <f>H14</f>
        <v>0</v>
      </c>
      <c r="E45" s="376"/>
      <c r="F45" s="22"/>
      <c r="G45" s="24"/>
      <c r="H45" s="25"/>
      <c r="I45" s="24"/>
      <c r="J45" s="24"/>
      <c r="K45" s="23"/>
    </row>
    <row r="46" spans="1:11" x14ac:dyDescent="0.25">
      <c r="A46" s="22" t="s">
        <v>29</v>
      </c>
      <c r="B46" s="24"/>
      <c r="C46" s="9"/>
      <c r="D46" s="381"/>
      <c r="E46" s="382"/>
      <c r="F46" s="382"/>
      <c r="G46" s="382"/>
      <c r="H46" s="382"/>
      <c r="I46" s="24"/>
      <c r="J46" s="24"/>
      <c r="K46" s="23"/>
    </row>
    <row r="47" spans="1:11" x14ac:dyDescent="0.25">
      <c r="A47" s="26" t="s">
        <v>30</v>
      </c>
    </row>
    <row r="48" spans="1:11" x14ac:dyDescent="0.25">
      <c r="A48" s="26" t="s">
        <v>31</v>
      </c>
    </row>
    <row r="50" spans="1:11" x14ac:dyDescent="0.25">
      <c r="A50" s="27" t="s">
        <v>32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2" spans="1:11" x14ac:dyDescent="0.25">
      <c r="A52" s="26" t="s">
        <v>33</v>
      </c>
    </row>
    <row r="53" spans="1:11" x14ac:dyDescent="0.25">
      <c r="A53" s="26" t="s">
        <v>109</v>
      </c>
      <c r="B53" s="379"/>
      <c r="C53" s="379"/>
      <c r="D53" s="379"/>
      <c r="E53" s="379"/>
      <c r="F53" s="26" t="s">
        <v>111</v>
      </c>
      <c r="I53" s="377"/>
      <c r="J53" s="378"/>
      <c r="K53" s="69"/>
    </row>
    <row r="54" spans="1:11" x14ac:dyDescent="0.25">
      <c r="A54" s="26" t="s">
        <v>34</v>
      </c>
      <c r="K54" s="26"/>
    </row>
    <row r="55" spans="1:11" x14ac:dyDescent="0.25">
      <c r="A55" s="26" t="s">
        <v>110</v>
      </c>
      <c r="C55" s="377"/>
      <c r="D55" s="377"/>
      <c r="K55" s="36" t="s">
        <v>108</v>
      </c>
    </row>
    <row r="56" spans="1:11" x14ac:dyDescent="0.25">
      <c r="A56" s="26" t="s">
        <v>35</v>
      </c>
    </row>
    <row r="57" spans="1:11" x14ac:dyDescent="0.25">
      <c r="A57" s="26" t="s">
        <v>36</v>
      </c>
    </row>
    <row r="59" spans="1:11" x14ac:dyDescent="0.25">
      <c r="F59" s="26" t="s">
        <v>114</v>
      </c>
      <c r="H59" s="9"/>
      <c r="I59" s="74"/>
      <c r="J59" s="9"/>
      <c r="K59" s="9"/>
    </row>
    <row r="60" spans="1:11" x14ac:dyDescent="0.25">
      <c r="H60" s="26" t="s">
        <v>37</v>
      </c>
      <c r="I60" s="26"/>
    </row>
    <row r="61" spans="1:11" x14ac:dyDescent="0.25">
      <c r="F61" s="26" t="s">
        <v>112</v>
      </c>
      <c r="H61" s="380"/>
      <c r="I61" s="380"/>
      <c r="J61" s="380"/>
      <c r="K61" s="380"/>
    </row>
    <row r="62" spans="1:11" x14ac:dyDescent="0.25">
      <c r="A62" s="100" t="s">
        <v>320</v>
      </c>
      <c r="B62" s="101"/>
      <c r="C62" s="101"/>
    </row>
    <row r="63" spans="1:11" x14ac:dyDescent="0.25">
      <c r="A63" s="100" t="s">
        <v>38</v>
      </c>
      <c r="B63" s="101"/>
      <c r="C63" s="101"/>
      <c r="F63" s="26" t="s">
        <v>113</v>
      </c>
      <c r="H63" s="374"/>
      <c r="I63" s="374"/>
      <c r="J63" s="374"/>
      <c r="K63" s="374"/>
    </row>
    <row r="64" spans="1:11" ht="12" customHeight="1" x14ac:dyDescent="0.25"/>
  </sheetData>
  <sheetProtection algorithmName="SHA-512" hashValue="luFod5AdfBXGRcOkMZ8CRNXdaR3rDN1emlOWGRzuir5viEAHIBFlL6j+UAn1sPnvGarKq8PfvK/GZOSSsJ6R/w==" saltValue="8D1l9f6YKVooJrLPyCTaYg==" spinCount="100000" sheet="1" selectLockedCells="1"/>
  <mergeCells count="60">
    <mergeCell ref="A6:K6"/>
    <mergeCell ref="A20:C20"/>
    <mergeCell ref="A21:C21"/>
    <mergeCell ref="A22:C22"/>
    <mergeCell ref="D11:K11"/>
    <mergeCell ref="D12:K12"/>
    <mergeCell ref="B13:D13"/>
    <mergeCell ref="B14:D14"/>
    <mergeCell ref="D17:E17"/>
    <mergeCell ref="G17:H17"/>
    <mergeCell ref="I17:K17"/>
    <mergeCell ref="A18:C18"/>
    <mergeCell ref="D18:E18"/>
    <mergeCell ref="G18:H18"/>
    <mergeCell ref="I18:K18"/>
    <mergeCell ref="G19:H19"/>
    <mergeCell ref="A24:C24"/>
    <mergeCell ref="D24:E24"/>
    <mergeCell ref="G24:H24"/>
    <mergeCell ref="D21:E21"/>
    <mergeCell ref="I24:K24"/>
    <mergeCell ref="I19:K19"/>
    <mergeCell ref="A23:C23"/>
    <mergeCell ref="A19:C19"/>
    <mergeCell ref="D19:E19"/>
    <mergeCell ref="D23:E23"/>
    <mergeCell ref="G23:H23"/>
    <mergeCell ref="I23:K23"/>
    <mergeCell ref="I20:K20"/>
    <mergeCell ref="I21:K21"/>
    <mergeCell ref="I22:K22"/>
    <mergeCell ref="D20:E20"/>
    <mergeCell ref="G20:H20"/>
    <mergeCell ref="G21:H21"/>
    <mergeCell ref="G22:H22"/>
    <mergeCell ref="D22:E22"/>
    <mergeCell ref="H43:J43"/>
    <mergeCell ref="B40:E40"/>
    <mergeCell ref="B41:E41"/>
    <mergeCell ref="I26:K26"/>
    <mergeCell ref="A25:C25"/>
    <mergeCell ref="D25:E25"/>
    <mergeCell ref="G25:H25"/>
    <mergeCell ref="I25:K25"/>
    <mergeCell ref="B16:E16"/>
    <mergeCell ref="H63:K63"/>
    <mergeCell ref="D44:E44"/>
    <mergeCell ref="D45:E45"/>
    <mergeCell ref="I53:J53"/>
    <mergeCell ref="C55:D55"/>
    <mergeCell ref="B53:E53"/>
    <mergeCell ref="H61:K61"/>
    <mergeCell ref="D46:H46"/>
    <mergeCell ref="B42:E42"/>
    <mergeCell ref="B43:C43"/>
    <mergeCell ref="A26:C26"/>
    <mergeCell ref="D26:E26"/>
    <mergeCell ref="G26:H26"/>
    <mergeCell ref="H41:K41"/>
    <mergeCell ref="H42:K42"/>
  </mergeCells>
  <phoneticPr fontId="11" type="noConversion"/>
  <printOptions horizontalCentered="1"/>
  <pageMargins left="0.5" right="0.5" top="0.5" bottom="0.5" header="0.5" footer="0.5"/>
  <pageSetup scale="92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I51"/>
  <sheetViews>
    <sheetView showGridLines="0" zoomScaleNormal="100" workbookViewId="0">
      <selection activeCell="G19" sqref="G19"/>
    </sheetView>
  </sheetViews>
  <sheetFormatPr defaultColWidth="8.88671875" defaultRowHeight="13.2" x14ac:dyDescent="0.25"/>
  <cols>
    <col min="1" max="1" width="15.44140625" style="37" customWidth="1"/>
    <col min="2" max="2" width="19.44140625" style="37" customWidth="1"/>
    <col min="3" max="3" width="12.109375" style="37" customWidth="1"/>
    <col min="4" max="4" width="11.88671875" style="37" customWidth="1"/>
    <col min="5" max="5" width="8" style="37" customWidth="1"/>
    <col min="6" max="6" width="7.44140625" style="37" customWidth="1"/>
    <col min="7" max="7" width="18" style="37" customWidth="1"/>
    <col min="8" max="16384" width="8.88671875" style="37"/>
  </cols>
  <sheetData>
    <row r="1" spans="1:9" x14ac:dyDescent="0.25">
      <c r="A1" s="133"/>
      <c r="B1" s="134"/>
      <c r="G1" s="135" t="s">
        <v>138</v>
      </c>
    </row>
    <row r="2" spans="1:9" x14ac:dyDescent="0.25">
      <c r="A2" s="133"/>
      <c r="B2" s="136"/>
      <c r="C2" s="98"/>
      <c r="D2" s="98"/>
      <c r="E2" s="98"/>
      <c r="F2" s="98"/>
      <c r="G2" s="109"/>
    </row>
    <row r="3" spans="1:9" x14ac:dyDescent="0.25">
      <c r="A3" s="137"/>
      <c r="B3" s="138"/>
    </row>
    <row r="4" spans="1:9" x14ac:dyDescent="0.25">
      <c r="A4" s="394" t="s">
        <v>136</v>
      </c>
      <c r="B4" s="394"/>
      <c r="C4" s="394"/>
      <c r="D4" s="394"/>
      <c r="E4" s="394"/>
      <c r="F4" s="394"/>
      <c r="G4" s="394"/>
      <c r="H4" s="87"/>
      <c r="I4" s="87"/>
    </row>
    <row r="5" spans="1:9" x14ac:dyDescent="0.25">
      <c r="A5" s="394" t="s">
        <v>321</v>
      </c>
      <c r="B5" s="394"/>
      <c r="C5" s="394"/>
      <c r="D5" s="394"/>
      <c r="E5" s="394"/>
      <c r="F5" s="394"/>
      <c r="G5" s="394"/>
      <c r="H5" s="87"/>
      <c r="I5" s="87"/>
    </row>
    <row r="6" spans="1:9" x14ac:dyDescent="0.25">
      <c r="A6" s="394" t="s">
        <v>39</v>
      </c>
      <c r="B6" s="394"/>
      <c r="C6" s="394"/>
      <c r="D6" s="394"/>
      <c r="E6" s="394"/>
      <c r="F6" s="394"/>
      <c r="G6" s="394"/>
    </row>
    <row r="7" spans="1:9" x14ac:dyDescent="0.25">
      <c r="C7" s="139"/>
    </row>
    <row r="8" spans="1:9" ht="26.4" customHeight="1" x14ac:dyDescent="0.25">
      <c r="A8" s="331" t="s">
        <v>141</v>
      </c>
      <c r="B8" s="408">
        <f>+Facesheet!D11</f>
        <v>0</v>
      </c>
      <c r="C8" s="409"/>
      <c r="D8" s="410"/>
      <c r="E8" s="139"/>
      <c r="F8" s="411" t="s">
        <v>137</v>
      </c>
      <c r="G8" s="411"/>
    </row>
    <row r="9" spans="1:9" x14ac:dyDescent="0.25">
      <c r="A9" s="140" t="s">
        <v>326</v>
      </c>
      <c r="B9" s="412">
        <f>+Facesheet!A18</f>
        <v>0</v>
      </c>
      <c r="C9" s="412"/>
      <c r="D9" s="412"/>
      <c r="E9" s="139"/>
      <c r="F9" s="322" t="s">
        <v>152</v>
      </c>
      <c r="G9" s="327">
        <f>Facesheet!E15</f>
        <v>0</v>
      </c>
    </row>
    <row r="10" spans="1:9" x14ac:dyDescent="0.25">
      <c r="A10" s="140" t="s">
        <v>325</v>
      </c>
      <c r="B10" s="407">
        <f>Facesheet!D18</f>
        <v>0</v>
      </c>
      <c r="C10" s="407"/>
      <c r="D10" s="407"/>
      <c r="E10" s="119"/>
      <c r="F10" s="322" t="s">
        <v>153</v>
      </c>
      <c r="G10" s="328">
        <f>Facesheet!H15</f>
        <v>0</v>
      </c>
    </row>
    <row r="11" spans="1:9" x14ac:dyDescent="0.25">
      <c r="C11" s="139"/>
      <c r="D11" s="143"/>
      <c r="E11" s="139"/>
      <c r="F11" s="139"/>
    </row>
    <row r="12" spans="1:9" x14ac:dyDescent="0.25">
      <c r="A12" s="40"/>
      <c r="B12" s="40"/>
      <c r="C12" s="40"/>
      <c r="D12" s="41"/>
      <c r="E12" s="40"/>
      <c r="F12" s="40"/>
      <c r="G12" s="40"/>
    </row>
    <row r="13" spans="1:9" x14ac:dyDescent="0.25">
      <c r="D13" s="127"/>
    </row>
    <row r="14" spans="1:9" x14ac:dyDescent="0.25">
      <c r="D14" s="127"/>
    </row>
    <row r="16" spans="1:9" x14ac:dyDescent="0.25">
      <c r="A16" s="144"/>
      <c r="B16" s="145"/>
      <c r="C16" s="145"/>
      <c r="D16" s="145"/>
      <c r="E16" s="145"/>
      <c r="F16" s="43"/>
      <c r="G16" s="146">
        <f>(Facesheet!C7)</f>
        <v>2020</v>
      </c>
    </row>
    <row r="17" spans="1:7" x14ac:dyDescent="0.25">
      <c r="A17" s="147"/>
      <c r="B17" s="148"/>
      <c r="C17" s="148"/>
      <c r="D17" s="148"/>
      <c r="E17" s="148"/>
      <c r="F17" s="149"/>
      <c r="G17" s="150" t="s">
        <v>40</v>
      </c>
    </row>
    <row r="18" spans="1:7" x14ac:dyDescent="0.25">
      <c r="G18" s="151"/>
    </row>
    <row r="19" spans="1:7" x14ac:dyDescent="0.25">
      <c r="A19" s="51" t="s">
        <v>121</v>
      </c>
      <c r="G19" s="337"/>
    </row>
    <row r="20" spans="1:7" x14ac:dyDescent="0.25">
      <c r="G20" s="151"/>
    </row>
    <row r="21" spans="1:7" x14ac:dyDescent="0.25">
      <c r="A21" s="51" t="s">
        <v>43</v>
      </c>
      <c r="G21" s="152"/>
    </row>
    <row r="22" spans="1:7" x14ac:dyDescent="0.25">
      <c r="A22" s="51" t="s">
        <v>296</v>
      </c>
      <c r="G22" s="350"/>
    </row>
    <row r="23" spans="1:7" x14ac:dyDescent="0.25">
      <c r="G23" s="151"/>
    </row>
    <row r="24" spans="1:7" x14ac:dyDescent="0.25">
      <c r="A24" s="51" t="s">
        <v>297</v>
      </c>
      <c r="G24" s="336">
        <f>(G19*G22)</f>
        <v>0</v>
      </c>
    </row>
    <row r="25" spans="1:7" x14ac:dyDescent="0.25">
      <c r="A25" s="51"/>
      <c r="G25" s="153"/>
    </row>
    <row r="47" spans="1:1" x14ac:dyDescent="0.25">
      <c r="A47" s="51"/>
    </row>
    <row r="48" spans="1:1" x14ac:dyDescent="0.25">
      <c r="A48" s="51"/>
    </row>
    <row r="49" spans="1:6" x14ac:dyDescent="0.25">
      <c r="A49" s="51"/>
    </row>
    <row r="50" spans="1:6" x14ac:dyDescent="0.25">
      <c r="A50" s="51"/>
    </row>
    <row r="51" spans="1:6" x14ac:dyDescent="0.25">
      <c r="D51" s="154"/>
      <c r="E51" s="117"/>
      <c r="F51" s="117"/>
    </row>
  </sheetData>
  <sheetProtection algorithmName="SHA-512" hashValue="k12eARlW9g3uJNCOSrw1DfvVGaaLrZ07nuMUKXVHSom2FsK+Of9T6Bx7rkPLpARPQ/uv7/OBnOLzqHaIBOKmXQ==" saltValue="f/+bmwZC77+I12smYQIiqw==" spinCount="100000" sheet="1" selectLockedCells="1"/>
  <mergeCells count="7">
    <mergeCell ref="B10:D10"/>
    <mergeCell ref="B8:D8"/>
    <mergeCell ref="A4:G4"/>
    <mergeCell ref="A5:G5"/>
    <mergeCell ref="A6:G6"/>
    <mergeCell ref="F8:G8"/>
    <mergeCell ref="B9:D9"/>
  </mergeCells>
  <phoneticPr fontId="11" type="noConversion"/>
  <printOptions horizontalCentered="1"/>
  <pageMargins left="0.5" right="0.5" top="0.5" bottom="0.5" header="0.5" footer="0.5"/>
  <pageSetup orientation="portrait" horizontalDpi="4294967293" verticalDpi="4294967293" r:id="rId1"/>
  <headerFooter alignWithMargins="0">
    <oddFooter>&amp;L&amp;8DHB-FQHC (10/2020)
Audit Section&amp;C2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</sheetPr>
  <dimension ref="A1:H57"/>
  <sheetViews>
    <sheetView showGridLines="0" zoomScaleNormal="100" workbookViewId="0">
      <selection activeCell="G18" sqref="G18"/>
    </sheetView>
  </sheetViews>
  <sheetFormatPr defaultColWidth="8.88671875" defaultRowHeight="13.2" x14ac:dyDescent="0.25"/>
  <cols>
    <col min="1" max="1" width="15.21875" style="37" customWidth="1"/>
    <col min="2" max="2" width="12.44140625" style="37" customWidth="1"/>
    <col min="3" max="3" width="22.6640625" style="37" customWidth="1"/>
    <col min="4" max="5" width="4.5546875" style="37" customWidth="1"/>
    <col min="6" max="6" width="6.44140625" style="37" customWidth="1"/>
    <col min="7" max="7" width="13.6640625" style="37" customWidth="1"/>
    <col min="8" max="8" width="14.109375" style="37" customWidth="1"/>
    <col min="9" max="16384" width="8.88671875" style="37"/>
  </cols>
  <sheetData>
    <row r="1" spans="1:8" x14ac:dyDescent="0.25">
      <c r="A1" s="136"/>
      <c r="B1" s="136"/>
      <c r="H1" s="135" t="s">
        <v>139</v>
      </c>
    </row>
    <row r="2" spans="1:8" x14ac:dyDescent="0.25">
      <c r="A2" s="134"/>
      <c r="B2" s="134"/>
    </row>
    <row r="3" spans="1:8" s="98" customFormat="1" ht="12" customHeight="1" x14ac:dyDescent="0.25">
      <c r="A3" s="136"/>
      <c r="B3" s="136"/>
    </row>
    <row r="4" spans="1:8" x14ac:dyDescent="0.25">
      <c r="A4" s="414" t="s">
        <v>136</v>
      </c>
      <c r="B4" s="414"/>
      <c r="C4" s="414"/>
      <c r="D4" s="414"/>
      <c r="E4" s="414"/>
      <c r="F4" s="414"/>
      <c r="G4" s="414"/>
      <c r="H4" s="414"/>
    </row>
    <row r="5" spans="1:8" x14ac:dyDescent="0.25">
      <c r="A5" s="414" t="s">
        <v>322</v>
      </c>
      <c r="B5" s="414"/>
      <c r="C5" s="414"/>
      <c r="D5" s="414"/>
      <c r="E5" s="414"/>
      <c r="F5" s="414"/>
      <c r="G5" s="414"/>
      <c r="H5" s="414"/>
    </row>
    <row r="6" spans="1:8" x14ac:dyDescent="0.25">
      <c r="A6" s="414" t="s">
        <v>44</v>
      </c>
      <c r="B6" s="414"/>
      <c r="C6" s="414"/>
      <c r="D6" s="414"/>
      <c r="E6" s="414"/>
      <c r="F6" s="414"/>
      <c r="G6" s="414"/>
      <c r="H6" s="414"/>
    </row>
    <row r="8" spans="1:8" ht="26.4" customHeight="1" x14ac:dyDescent="0.25">
      <c r="A8" s="331" t="str">
        <f>+'DHB-1'!A8</f>
        <v>PROVIDER NAME</v>
      </c>
      <c r="B8" s="415">
        <f>+Facesheet!D11</f>
        <v>0</v>
      </c>
      <c r="C8" s="415"/>
      <c r="D8" s="415"/>
      <c r="E8" s="415"/>
      <c r="F8" s="139"/>
      <c r="G8" s="175" t="s">
        <v>137</v>
      </c>
      <c r="H8" s="176"/>
    </row>
    <row r="9" spans="1:8" x14ac:dyDescent="0.25">
      <c r="A9" s="140" t="s">
        <v>326</v>
      </c>
      <c r="B9" s="416">
        <f>+Facesheet!A18</f>
        <v>0</v>
      </c>
      <c r="C9" s="416"/>
      <c r="D9" s="416"/>
      <c r="E9" s="416"/>
      <c r="F9" s="139"/>
      <c r="G9" s="175" t="s">
        <v>152</v>
      </c>
      <c r="H9" s="329">
        <f>Facesheet!E15</f>
        <v>0</v>
      </c>
    </row>
    <row r="10" spans="1:8" x14ac:dyDescent="0.25">
      <c r="A10" s="140" t="s">
        <v>325</v>
      </c>
      <c r="B10" s="416">
        <f>Facesheet!D18</f>
        <v>0</v>
      </c>
      <c r="C10" s="416"/>
      <c r="D10" s="416"/>
      <c r="E10" s="416"/>
      <c r="F10" s="178"/>
      <c r="G10" s="175" t="s">
        <v>153</v>
      </c>
      <c r="H10" s="330">
        <f>Facesheet!H15</f>
        <v>0</v>
      </c>
    </row>
    <row r="11" spans="1:8" x14ac:dyDescent="0.25">
      <c r="A11" s="40"/>
      <c r="B11" s="40"/>
      <c r="C11" s="40"/>
      <c r="D11" s="40"/>
      <c r="E11" s="40"/>
      <c r="F11" s="40"/>
      <c r="G11" s="40"/>
      <c r="H11" s="40"/>
    </row>
    <row r="12" spans="1:8" x14ac:dyDescent="0.25">
      <c r="A12" s="39"/>
      <c r="B12" s="39"/>
      <c r="C12" s="39"/>
      <c r="D12" s="39"/>
      <c r="E12" s="39"/>
      <c r="F12" s="39"/>
      <c r="G12" s="39"/>
      <c r="H12" s="39"/>
    </row>
    <row r="13" spans="1:8" x14ac:dyDescent="0.25">
      <c r="A13" s="39"/>
      <c r="B13" s="39"/>
      <c r="C13" s="39"/>
      <c r="D13" s="39"/>
      <c r="E13" s="39"/>
      <c r="F13" s="39"/>
      <c r="G13" s="39"/>
      <c r="H13" s="39"/>
    </row>
    <row r="14" spans="1:8" x14ac:dyDescent="0.25">
      <c r="G14" s="186"/>
      <c r="H14" s="39"/>
    </row>
    <row r="15" spans="1:8" x14ac:dyDescent="0.25">
      <c r="A15" s="51" t="s">
        <v>174</v>
      </c>
      <c r="G15" s="314"/>
      <c r="H15" s="45"/>
    </row>
    <row r="16" spans="1:8" x14ac:dyDescent="0.25">
      <c r="A16" s="51" t="s">
        <v>175</v>
      </c>
      <c r="G16" s="315"/>
      <c r="H16" s="335">
        <f>SUM(G18:G30)</f>
        <v>0</v>
      </c>
    </row>
    <row r="17" spans="1:8" x14ac:dyDescent="0.25">
      <c r="G17" s="42"/>
      <c r="H17" s="314"/>
    </row>
    <row r="18" spans="1:8" x14ac:dyDescent="0.25">
      <c r="A18" s="51" t="s">
        <v>298</v>
      </c>
      <c r="G18" s="338"/>
      <c r="H18" s="316"/>
    </row>
    <row r="19" spans="1:8" x14ac:dyDescent="0.25">
      <c r="G19" s="42"/>
      <c r="H19" s="316"/>
    </row>
    <row r="20" spans="1:8" x14ac:dyDescent="0.25">
      <c r="A20" s="51" t="s">
        <v>299</v>
      </c>
      <c r="G20" s="338"/>
      <c r="H20" s="316"/>
    </row>
    <row r="21" spans="1:8" x14ac:dyDescent="0.25">
      <c r="G21" s="42"/>
      <c r="H21" s="316"/>
    </row>
    <row r="22" spans="1:8" x14ac:dyDescent="0.25">
      <c r="A22" s="51" t="s">
        <v>300</v>
      </c>
      <c r="G22" s="338"/>
      <c r="H22" s="316"/>
    </row>
    <row r="23" spans="1:8" x14ac:dyDescent="0.25">
      <c r="G23" s="42"/>
      <c r="H23" s="316"/>
    </row>
    <row r="24" spans="1:8" x14ac:dyDescent="0.25">
      <c r="A24" s="51" t="s">
        <v>301</v>
      </c>
      <c r="D24" s="157"/>
      <c r="E24" s="157"/>
      <c r="G24" s="338"/>
      <c r="H24" s="316"/>
    </row>
    <row r="25" spans="1:8" x14ac:dyDescent="0.25">
      <c r="G25" s="42"/>
      <c r="H25" s="316"/>
    </row>
    <row r="26" spans="1:8" x14ac:dyDescent="0.25">
      <c r="A26" s="51" t="s">
        <v>302</v>
      </c>
      <c r="D26" s="157"/>
      <c r="E26" s="157"/>
      <c r="G26" s="338"/>
      <c r="H26" s="316"/>
    </row>
    <row r="27" spans="1:8" x14ac:dyDescent="0.25">
      <c r="G27" s="42"/>
      <c r="H27" s="316"/>
    </row>
    <row r="28" spans="1:8" x14ac:dyDescent="0.25">
      <c r="A28" s="51" t="s">
        <v>303</v>
      </c>
      <c r="D28" s="157"/>
      <c r="E28" s="157"/>
      <c r="G28" s="338"/>
      <c r="H28" s="316"/>
    </row>
    <row r="29" spans="1:8" x14ac:dyDescent="0.25">
      <c r="G29" s="77"/>
      <c r="H29" s="316"/>
    </row>
    <row r="30" spans="1:8" x14ac:dyDescent="0.25">
      <c r="A30" s="51" t="s">
        <v>304</v>
      </c>
      <c r="G30" s="338"/>
      <c r="H30" s="315"/>
    </row>
    <row r="31" spans="1:8" x14ac:dyDescent="0.25">
      <c r="G31" s="39"/>
      <c r="H31" s="45"/>
    </row>
    <row r="32" spans="1:8" x14ac:dyDescent="0.25">
      <c r="A32" s="51" t="s">
        <v>176</v>
      </c>
      <c r="G32" s="39"/>
      <c r="H32" s="317"/>
    </row>
    <row r="33" spans="1:8" x14ac:dyDescent="0.25">
      <c r="A33" s="51" t="s">
        <v>305</v>
      </c>
      <c r="G33" s="318"/>
      <c r="H33" s="339"/>
    </row>
    <row r="34" spans="1:8" x14ac:dyDescent="0.25">
      <c r="G34" s="39"/>
      <c r="H34" s="45"/>
    </row>
    <row r="35" spans="1:8" x14ac:dyDescent="0.25">
      <c r="A35" s="51" t="s">
        <v>306</v>
      </c>
      <c r="G35" s="200"/>
      <c r="H35" s="319">
        <f>IF(ISERROR(H16/H33), ,ROUND((H16/H33),4))</f>
        <v>0</v>
      </c>
    </row>
    <row r="36" spans="1:8" x14ac:dyDescent="0.25">
      <c r="H36" s="42"/>
    </row>
    <row r="37" spans="1:8" x14ac:dyDescent="0.25">
      <c r="A37" s="320" t="s">
        <v>307</v>
      </c>
      <c r="C37" s="275"/>
      <c r="D37" s="275"/>
      <c r="E37" s="275"/>
      <c r="F37" s="275"/>
      <c r="H37" s="339"/>
    </row>
    <row r="38" spans="1:8" x14ac:dyDescent="0.25">
      <c r="H38" s="42"/>
    </row>
    <row r="39" spans="1:8" x14ac:dyDescent="0.25">
      <c r="A39" s="51" t="s">
        <v>308</v>
      </c>
      <c r="H39" s="340">
        <f>H35*H37</f>
        <v>0</v>
      </c>
    </row>
    <row r="40" spans="1:8" x14ac:dyDescent="0.25">
      <c r="A40" s="268"/>
      <c r="B40" s="186"/>
      <c r="C40" s="186"/>
      <c r="D40" s="186"/>
      <c r="E40" s="186"/>
      <c r="F40" s="186"/>
      <c r="G40" s="186"/>
      <c r="H40" s="200"/>
    </row>
    <row r="41" spans="1:8" x14ac:dyDescent="0.25">
      <c r="A41" s="186"/>
      <c r="B41" s="186"/>
      <c r="C41" s="186"/>
      <c r="D41" s="186"/>
      <c r="E41" s="186"/>
      <c r="F41" s="186"/>
      <c r="G41" s="186"/>
      <c r="H41" s="186"/>
    </row>
    <row r="42" spans="1:8" x14ac:dyDescent="0.25">
      <c r="A42" s="268"/>
      <c r="B42" s="186"/>
      <c r="C42" s="186"/>
      <c r="D42" s="186"/>
      <c r="E42" s="186"/>
      <c r="F42" s="186"/>
      <c r="G42" s="186"/>
      <c r="H42" s="321"/>
    </row>
    <row r="43" spans="1:8" x14ac:dyDescent="0.25">
      <c r="A43" s="275"/>
      <c r="B43" s="275"/>
      <c r="C43" s="275"/>
      <c r="H43" s="186"/>
    </row>
    <row r="44" spans="1:8" x14ac:dyDescent="0.25">
      <c r="B44" s="275"/>
      <c r="C44" s="275"/>
      <c r="H44" s="200"/>
    </row>
    <row r="45" spans="1:8" x14ac:dyDescent="0.25">
      <c r="H45" s="186"/>
    </row>
    <row r="46" spans="1:8" x14ac:dyDescent="0.25">
      <c r="H46" s="321"/>
    </row>
    <row r="48" spans="1:8" x14ac:dyDescent="0.25">
      <c r="A48" s="51" t="s">
        <v>45</v>
      </c>
    </row>
    <row r="49" spans="1:8" x14ac:dyDescent="0.25">
      <c r="A49" s="127" t="s">
        <v>46</v>
      </c>
    </row>
    <row r="50" spans="1:8" x14ac:dyDescent="0.25">
      <c r="A50" s="51" t="s">
        <v>119</v>
      </c>
    </row>
    <row r="52" spans="1:8" x14ac:dyDescent="0.25">
      <c r="A52" s="312"/>
      <c r="B52" s="51"/>
    </row>
    <row r="53" spans="1:8" x14ac:dyDescent="0.25">
      <c r="A53" s="51"/>
      <c r="B53" s="51"/>
    </row>
    <row r="54" spans="1:8" x14ac:dyDescent="0.25">
      <c r="A54" s="109"/>
      <c r="B54" s="98"/>
      <c r="C54" s="98"/>
      <c r="D54" s="98"/>
      <c r="E54" s="98"/>
      <c r="F54" s="98"/>
      <c r="G54" s="98"/>
      <c r="H54" s="98"/>
    </row>
    <row r="55" spans="1:8" x14ac:dyDescent="0.25">
      <c r="A55" s="109"/>
      <c r="B55" s="98"/>
      <c r="C55" s="98"/>
      <c r="D55" s="98"/>
      <c r="E55" s="98"/>
      <c r="F55" s="98"/>
      <c r="G55" s="98"/>
      <c r="H55" s="98"/>
    </row>
    <row r="56" spans="1:8" x14ac:dyDescent="0.25">
      <c r="A56" s="98"/>
      <c r="B56" s="98"/>
      <c r="C56" s="98"/>
      <c r="D56" s="98"/>
      <c r="E56" s="98"/>
      <c r="F56" s="98"/>
      <c r="G56" s="98"/>
      <c r="H56" s="98"/>
    </row>
    <row r="57" spans="1:8" x14ac:dyDescent="0.25">
      <c r="A57" s="413"/>
      <c r="B57" s="413"/>
      <c r="C57" s="413"/>
      <c r="D57" s="413"/>
      <c r="E57" s="413"/>
      <c r="F57" s="413"/>
      <c r="G57" s="413"/>
      <c r="H57" s="413"/>
    </row>
  </sheetData>
  <sheetProtection algorithmName="SHA-512" hashValue="3WXtx/9sF0mAYVOhmEqAsTO01XuYAppAdurnN4FFp9w+ACTR2/9MlHWUxZ8NdOhbZEdcsn60sW8QXO/48sSHrg==" saltValue="fY4/3a01+m3U/3kr81KTmg==" spinCount="100000" sheet="1" selectLockedCells="1"/>
  <mergeCells count="7">
    <mergeCell ref="A57:H57"/>
    <mergeCell ref="A4:H4"/>
    <mergeCell ref="A5:H5"/>
    <mergeCell ref="B8:E8"/>
    <mergeCell ref="B9:E9"/>
    <mergeCell ref="B10:E10"/>
    <mergeCell ref="A6:H6"/>
  </mergeCells>
  <phoneticPr fontId="11" type="noConversion"/>
  <printOptions horizontalCentered="1"/>
  <pageMargins left="0.5" right="0.5" top="0.5" bottom="0.5" header="0.5" footer="0.5"/>
  <pageSetup orientation="portrait" horizontalDpi="4294967293" verticalDpi="4294967293" r:id="rId1"/>
  <headerFooter alignWithMargins="0">
    <oddFooter>&amp;L&amp;8DHB-FQHC (10/2020)
Audit Section&amp;C3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5"/>
    <pageSetUpPr fitToPage="1"/>
  </sheetPr>
  <dimension ref="A1:J57"/>
  <sheetViews>
    <sheetView showGridLines="0" zoomScaleNormal="100" workbookViewId="0">
      <selection activeCell="H25" sqref="H25"/>
    </sheetView>
  </sheetViews>
  <sheetFormatPr defaultColWidth="8.88671875" defaultRowHeight="13.2" x14ac:dyDescent="0.25"/>
  <cols>
    <col min="1" max="1" width="15.109375" style="37" customWidth="1"/>
    <col min="2" max="2" width="10.6640625" style="37" customWidth="1"/>
    <col min="3" max="3" width="16.109375" style="37" customWidth="1"/>
    <col min="4" max="4" width="5.44140625" style="37" customWidth="1"/>
    <col min="5" max="5" width="10.77734375" style="37" customWidth="1"/>
    <col min="6" max="6" width="10.88671875" style="157" customWidth="1"/>
    <col min="7" max="7" width="10.109375" style="157" customWidth="1"/>
    <col min="8" max="8" width="15.33203125" style="157" customWidth="1"/>
    <col min="9" max="9" width="13" style="182" customWidth="1"/>
    <col min="10" max="16384" width="8.88671875" style="37"/>
  </cols>
  <sheetData>
    <row r="1" spans="1:10" x14ac:dyDescent="0.25">
      <c r="A1" s="136"/>
      <c r="B1" s="136"/>
      <c r="I1" s="166" t="s">
        <v>140</v>
      </c>
    </row>
    <row r="4" spans="1:10" x14ac:dyDescent="0.25">
      <c r="A4" s="414" t="s">
        <v>136</v>
      </c>
      <c r="B4" s="414"/>
      <c r="C4" s="414"/>
      <c r="D4" s="414"/>
      <c r="E4" s="414"/>
      <c r="F4" s="414"/>
      <c r="G4" s="414"/>
      <c r="H4" s="414"/>
      <c r="I4" s="414"/>
    </row>
    <row r="5" spans="1:10" x14ac:dyDescent="0.25">
      <c r="A5" s="414" t="s">
        <v>322</v>
      </c>
      <c r="B5" s="414"/>
      <c r="C5" s="414"/>
      <c r="D5" s="414"/>
      <c r="E5" s="414"/>
      <c r="F5" s="414"/>
      <c r="G5" s="414"/>
      <c r="H5" s="414"/>
      <c r="I5" s="414"/>
    </row>
    <row r="6" spans="1:10" s="98" customFormat="1" x14ac:dyDescent="0.25">
      <c r="A6" s="414" t="s">
        <v>47</v>
      </c>
      <c r="B6" s="414"/>
      <c r="C6" s="414"/>
      <c r="D6" s="414"/>
      <c r="E6" s="414"/>
      <c r="F6" s="414"/>
      <c r="G6" s="414"/>
      <c r="H6" s="414"/>
      <c r="I6" s="414"/>
    </row>
    <row r="8" spans="1:10" ht="27" customHeight="1" x14ac:dyDescent="0.25">
      <c r="A8" s="331" t="str">
        <f>+'DHB-2'!A8</f>
        <v>PROVIDER NAME</v>
      </c>
      <c r="B8" s="417">
        <f>+Facesheet!D11</f>
        <v>0</v>
      </c>
      <c r="C8" s="418"/>
      <c r="D8" s="418"/>
      <c r="E8" s="419"/>
      <c r="H8" s="175" t="s">
        <v>137</v>
      </c>
      <c r="I8" s="176"/>
    </row>
    <row r="9" spans="1:10" x14ac:dyDescent="0.25">
      <c r="A9" s="140" t="s">
        <v>326</v>
      </c>
      <c r="B9" s="420">
        <f>+Facesheet!A18</f>
        <v>0</v>
      </c>
      <c r="C9" s="421"/>
      <c r="D9" s="421"/>
      <c r="E9" s="422"/>
      <c r="H9" s="175" t="s">
        <v>152</v>
      </c>
      <c r="I9" s="329">
        <f>Facesheet!E15</f>
        <v>0</v>
      </c>
    </row>
    <row r="10" spans="1:10" x14ac:dyDescent="0.25">
      <c r="A10" s="140" t="s">
        <v>325</v>
      </c>
      <c r="B10" s="420">
        <f>Facesheet!D18</f>
        <v>0</v>
      </c>
      <c r="C10" s="421"/>
      <c r="D10" s="421"/>
      <c r="E10" s="422"/>
      <c r="H10" s="175" t="s">
        <v>153</v>
      </c>
      <c r="I10" s="330">
        <f>Facesheet!H15</f>
        <v>0</v>
      </c>
    </row>
    <row r="11" spans="1:10" x14ac:dyDescent="0.25">
      <c r="E11" s="289"/>
      <c r="F11" s="290"/>
      <c r="G11" s="290"/>
      <c r="H11" s="168"/>
      <c r="I11" s="167"/>
    </row>
    <row r="12" spans="1:10" x14ac:dyDescent="0.25">
      <c r="A12" s="40"/>
      <c r="B12" s="40"/>
      <c r="C12" s="40"/>
      <c r="D12" s="40"/>
      <c r="E12" s="40"/>
      <c r="F12" s="219"/>
      <c r="G12" s="219"/>
      <c r="H12" s="219"/>
      <c r="I12" s="291"/>
      <c r="J12" s="39"/>
    </row>
    <row r="13" spans="1:10" x14ac:dyDescent="0.25">
      <c r="A13" s="39"/>
      <c r="B13" s="39"/>
      <c r="C13" s="39"/>
      <c r="D13" s="39"/>
      <c r="E13" s="39"/>
      <c r="F13" s="153"/>
      <c r="G13" s="153"/>
      <c r="H13" s="153"/>
      <c r="I13" s="216"/>
      <c r="J13" s="39"/>
    </row>
    <row r="14" spans="1:10" x14ac:dyDescent="0.25">
      <c r="A14" s="39"/>
      <c r="B14" s="39"/>
      <c r="C14" s="39"/>
      <c r="D14" s="39"/>
      <c r="E14" s="39"/>
      <c r="F14" s="153"/>
      <c r="G14" s="153"/>
      <c r="H14" s="153"/>
      <c r="I14" s="216"/>
      <c r="J14" s="39"/>
    </row>
    <row r="15" spans="1:10" x14ac:dyDescent="0.25">
      <c r="C15" s="40"/>
      <c r="J15" s="39"/>
    </row>
    <row r="16" spans="1:10" x14ac:dyDescent="0.25">
      <c r="A16" s="144"/>
      <c r="B16" s="145"/>
      <c r="C16" s="281"/>
      <c r="D16" s="43"/>
      <c r="E16" s="282" t="s">
        <v>48</v>
      </c>
      <c r="F16" s="283" t="s">
        <v>49</v>
      </c>
      <c r="G16" s="283" t="s">
        <v>50</v>
      </c>
      <c r="H16" s="283" t="s">
        <v>50</v>
      </c>
      <c r="I16" s="292" t="s">
        <v>51</v>
      </c>
    </row>
    <row r="17" spans="1:9" x14ac:dyDescent="0.25">
      <c r="A17" s="284"/>
      <c r="B17" s="281"/>
      <c r="C17" s="281"/>
      <c r="D17" s="44"/>
      <c r="E17" s="77"/>
      <c r="F17" s="293" t="s">
        <v>52</v>
      </c>
      <c r="G17" s="228" t="s">
        <v>48</v>
      </c>
      <c r="H17" s="228" t="s">
        <v>53</v>
      </c>
      <c r="I17" s="294" t="s">
        <v>54</v>
      </c>
    </row>
    <row r="18" spans="1:9" x14ac:dyDescent="0.25">
      <c r="A18" s="147"/>
      <c r="B18" s="148"/>
      <c r="C18" s="148"/>
      <c r="D18" s="149"/>
      <c r="E18" s="285" t="s">
        <v>143</v>
      </c>
      <c r="F18" s="228" t="s">
        <v>55</v>
      </c>
      <c r="H18" s="228" t="s">
        <v>56</v>
      </c>
      <c r="I18" s="152"/>
    </row>
    <row r="19" spans="1:9" x14ac:dyDescent="0.25">
      <c r="A19" s="208"/>
      <c r="B19" s="39"/>
      <c r="C19" s="39"/>
      <c r="D19" s="295"/>
      <c r="E19" s="77"/>
      <c r="F19" s="228" t="s">
        <v>129</v>
      </c>
      <c r="G19" s="293" t="s">
        <v>57</v>
      </c>
      <c r="H19" s="228" t="s">
        <v>58</v>
      </c>
      <c r="I19" s="296" t="s">
        <v>59</v>
      </c>
    </row>
    <row r="20" spans="1:9" x14ac:dyDescent="0.25">
      <c r="A20" s="297"/>
      <c r="B20" s="39"/>
      <c r="C20" s="39"/>
      <c r="D20" s="295"/>
      <c r="E20" s="77"/>
      <c r="F20" s="228" t="s">
        <v>60</v>
      </c>
      <c r="G20" s="231"/>
      <c r="H20" s="228" t="s">
        <v>61</v>
      </c>
      <c r="I20" s="152"/>
    </row>
    <row r="21" spans="1:9" x14ac:dyDescent="0.25">
      <c r="A21" s="209"/>
      <c r="B21" s="298" t="s">
        <v>40</v>
      </c>
      <c r="C21" s="40"/>
      <c r="D21" s="196"/>
      <c r="E21" s="287" t="s">
        <v>41</v>
      </c>
      <c r="F21" s="248" t="s">
        <v>42</v>
      </c>
      <c r="G21" s="248" t="s">
        <v>62</v>
      </c>
      <c r="H21" s="248" t="s">
        <v>63</v>
      </c>
      <c r="I21" s="299" t="s">
        <v>64</v>
      </c>
    </row>
    <row r="22" spans="1:9" x14ac:dyDescent="0.25">
      <c r="E22" s="144"/>
      <c r="F22" s="300"/>
      <c r="G22" s="300"/>
      <c r="H22" s="300"/>
      <c r="I22" s="301"/>
    </row>
    <row r="23" spans="1:9" x14ac:dyDescent="0.25">
      <c r="A23" s="51" t="s">
        <v>142</v>
      </c>
      <c r="E23" s="147"/>
      <c r="F23" s="302"/>
      <c r="G23" s="302"/>
      <c r="H23" s="302"/>
      <c r="I23" s="303"/>
    </row>
    <row r="24" spans="1:9" x14ac:dyDescent="0.25">
      <c r="E24" s="42"/>
      <c r="F24" s="201"/>
      <c r="G24" s="201"/>
      <c r="H24" s="201"/>
      <c r="I24" s="343"/>
    </row>
    <row r="25" spans="1:9" x14ac:dyDescent="0.25">
      <c r="A25" s="51" t="s">
        <v>237</v>
      </c>
      <c r="E25" s="336">
        <f>'DHB-2'!G18</f>
        <v>0</v>
      </c>
      <c r="F25" s="336">
        <f>ROUND((E25*E43),0)</f>
        <v>0</v>
      </c>
      <c r="G25" s="336">
        <f>(E25+F25)</f>
        <v>0</v>
      </c>
      <c r="H25" s="341"/>
      <c r="I25" s="344">
        <f>IF((H25=0),0,(G25/H25))</f>
        <v>0</v>
      </c>
    </row>
    <row r="26" spans="1:9" x14ac:dyDescent="0.25">
      <c r="E26" s="42"/>
      <c r="F26" s="201"/>
      <c r="G26" s="201"/>
      <c r="H26" s="201"/>
      <c r="I26" s="151"/>
    </row>
    <row r="27" spans="1:9" x14ac:dyDescent="0.25">
      <c r="A27" s="51" t="s">
        <v>202</v>
      </c>
      <c r="E27" s="359">
        <f>'DHB-2'!G20</f>
        <v>0</v>
      </c>
      <c r="F27" s="359">
        <f>ROUND((E27*E43),0)</f>
        <v>0</v>
      </c>
      <c r="G27" s="336">
        <f>(E27+F27)</f>
        <v>0</v>
      </c>
      <c r="H27" s="341"/>
      <c r="I27" s="344">
        <f>IF((H27=0),0,(G27/H27))</f>
        <v>0</v>
      </c>
    </row>
    <row r="28" spans="1:9" x14ac:dyDescent="0.25">
      <c r="A28" s="51"/>
      <c r="E28" s="360"/>
      <c r="F28" s="360"/>
      <c r="G28" s="201"/>
      <c r="H28" s="201"/>
      <c r="I28" s="151"/>
    </row>
    <row r="29" spans="1:9" x14ac:dyDescent="0.25">
      <c r="A29" s="51" t="s">
        <v>238</v>
      </c>
      <c r="E29" s="359">
        <f>'DHB-2'!G22</f>
        <v>0</v>
      </c>
      <c r="F29" s="359">
        <f>ROUND((E29*E43),0)</f>
        <v>0</v>
      </c>
      <c r="G29" s="336">
        <f>(E29+F29)</f>
        <v>0</v>
      </c>
      <c r="H29" s="341"/>
      <c r="I29" s="344">
        <f>IF((H29=0),0,(G29/H29))</f>
        <v>0</v>
      </c>
    </row>
    <row r="30" spans="1:9" x14ac:dyDescent="0.25">
      <c r="A30" s="51"/>
      <c r="E30" s="360"/>
      <c r="F30" s="360"/>
      <c r="G30" s="201"/>
      <c r="H30" s="201"/>
      <c r="I30" s="151"/>
    </row>
    <row r="31" spans="1:9" x14ac:dyDescent="0.25">
      <c r="A31" s="51" t="s">
        <v>239</v>
      </c>
      <c r="E31" s="359">
        <f>'DHB-2'!G24</f>
        <v>0</v>
      </c>
      <c r="F31" s="359">
        <f>ROUND((E31*E43),0)</f>
        <v>0</v>
      </c>
      <c r="G31" s="336">
        <f>(E31+F31)</f>
        <v>0</v>
      </c>
      <c r="H31" s="341"/>
      <c r="I31" s="344">
        <f>IF((H31=0),0,(G31/H31))</f>
        <v>0</v>
      </c>
    </row>
    <row r="32" spans="1:9" x14ac:dyDescent="0.25">
      <c r="A32" s="51"/>
      <c r="E32" s="360"/>
      <c r="F32" s="360"/>
      <c r="G32" s="201"/>
      <c r="H32" s="201"/>
      <c r="I32" s="151"/>
    </row>
    <row r="33" spans="1:9" x14ac:dyDescent="0.25">
      <c r="A33" s="51" t="s">
        <v>240</v>
      </c>
      <c r="D33" s="98"/>
      <c r="E33" s="359">
        <f>'DHB-2'!G26</f>
        <v>0</v>
      </c>
      <c r="F33" s="359">
        <f>ROUND((E33*E43),0)</f>
        <v>0</v>
      </c>
      <c r="G33" s="336">
        <f>(E33+F33)</f>
        <v>0</v>
      </c>
      <c r="H33" s="342"/>
      <c r="I33" s="344">
        <f>IF((H33=0),0,(G33/H33))</f>
        <v>0</v>
      </c>
    </row>
    <row r="34" spans="1:9" x14ac:dyDescent="0.25">
      <c r="A34" s="51"/>
      <c r="E34" s="360"/>
      <c r="F34" s="360"/>
      <c r="G34" s="201"/>
      <c r="H34" s="201"/>
      <c r="I34" s="151"/>
    </row>
    <row r="35" spans="1:9" x14ac:dyDescent="0.25">
      <c r="A35" s="51" t="s">
        <v>241</v>
      </c>
      <c r="E35" s="359">
        <f>'DHB-2'!G28</f>
        <v>0</v>
      </c>
      <c r="F35" s="359">
        <f>ROUND((E35*E43),0)</f>
        <v>0</v>
      </c>
      <c r="G35" s="336">
        <f>(E35+F35)</f>
        <v>0</v>
      </c>
      <c r="H35" s="342"/>
      <c r="I35" s="344">
        <f>IF((H35=0),0,(G35/H35))</f>
        <v>0</v>
      </c>
    </row>
    <row r="36" spans="1:9" x14ac:dyDescent="0.25">
      <c r="A36" s="51"/>
      <c r="E36" s="361"/>
      <c r="F36" s="365"/>
      <c r="G36" s="304"/>
      <c r="H36" s="231"/>
      <c r="I36" s="152"/>
    </row>
    <row r="37" spans="1:9" ht="13.8" thickBot="1" x14ac:dyDescent="0.3">
      <c r="A37" s="51" t="s">
        <v>242</v>
      </c>
      <c r="E37" s="366">
        <f>'DHB-2'!G30</f>
        <v>0</v>
      </c>
      <c r="F37" s="367">
        <f>ROUND((E37*E43),0)</f>
        <v>0</v>
      </c>
      <c r="G37" s="345">
        <f>(E37+F37)</f>
        <v>0</v>
      </c>
      <c r="H37" s="342"/>
      <c r="I37" s="344">
        <f>IF((H37=0),0,(G37/H37))</f>
        <v>0</v>
      </c>
    </row>
    <row r="38" spans="1:9" ht="13.8" thickTop="1" x14ac:dyDescent="0.25">
      <c r="A38" s="51"/>
      <c r="E38" s="42"/>
      <c r="F38" s="305"/>
      <c r="G38" s="201"/>
      <c r="H38" s="306"/>
      <c r="I38" s="307"/>
    </row>
    <row r="39" spans="1:9" x14ac:dyDescent="0.25">
      <c r="A39" s="51" t="s">
        <v>203</v>
      </c>
      <c r="E39" s="336">
        <f>SUM(E25:E37)</f>
        <v>0</v>
      </c>
      <c r="F39" s="346">
        <f>SUM(F24:F37)</f>
        <v>0</v>
      </c>
      <c r="G39" s="336">
        <f>(E39+F39)</f>
        <v>0</v>
      </c>
      <c r="H39" s="308"/>
      <c r="I39" s="309"/>
    </row>
    <row r="40" spans="1:9" x14ac:dyDescent="0.25">
      <c r="A40" s="51"/>
      <c r="E40" s="42"/>
      <c r="F40" s="300"/>
      <c r="G40" s="306"/>
      <c r="H40" s="306"/>
      <c r="I40" s="307"/>
    </row>
    <row r="41" spans="1:9" x14ac:dyDescent="0.25">
      <c r="A41" s="51" t="s">
        <v>204</v>
      </c>
      <c r="E41" s="359">
        <f>'DHB-2'!H39</f>
        <v>0</v>
      </c>
      <c r="F41" s="302"/>
      <c r="G41" s="308"/>
      <c r="H41" s="308"/>
      <c r="I41" s="309"/>
    </row>
    <row r="42" spans="1:9" x14ac:dyDescent="0.25">
      <c r="A42" s="51"/>
      <c r="E42" s="42"/>
      <c r="F42" s="310" t="s">
        <v>65</v>
      </c>
      <c r="G42" s="306"/>
      <c r="H42" s="306"/>
      <c r="I42" s="307"/>
    </row>
    <row r="43" spans="1:9" x14ac:dyDescent="0.25">
      <c r="A43" s="51" t="s">
        <v>243</v>
      </c>
      <c r="E43" s="368">
        <f>IF(ISERROR(E41/E39),0,E41/E39)</f>
        <v>0</v>
      </c>
      <c r="F43" s="311" t="s">
        <v>66</v>
      </c>
      <c r="G43" s="308"/>
      <c r="H43" s="308"/>
      <c r="I43" s="309"/>
    </row>
    <row r="44" spans="1:9" x14ac:dyDescent="0.25">
      <c r="A44" s="51"/>
    </row>
    <row r="45" spans="1:9" x14ac:dyDescent="0.25">
      <c r="A45" s="51"/>
    </row>
    <row r="46" spans="1:9" x14ac:dyDescent="0.25">
      <c r="A46" s="51" t="s">
        <v>67</v>
      </c>
    </row>
    <row r="47" spans="1:9" x14ac:dyDescent="0.25">
      <c r="A47" s="312"/>
      <c r="B47" s="51"/>
      <c r="F47" s="37"/>
      <c r="G47" s="37"/>
      <c r="H47" s="37"/>
      <c r="I47" s="37"/>
    </row>
    <row r="48" spans="1:9" x14ac:dyDescent="0.25">
      <c r="A48" s="51"/>
      <c r="B48" s="51"/>
      <c r="F48" s="37"/>
      <c r="G48" s="37"/>
      <c r="H48" s="37"/>
      <c r="I48" s="37"/>
    </row>
    <row r="50" spans="1:6" x14ac:dyDescent="0.25">
      <c r="A50" s="51"/>
    </row>
    <row r="51" spans="1:6" x14ac:dyDescent="0.25">
      <c r="A51" s="51"/>
    </row>
    <row r="52" spans="1:6" x14ac:dyDescent="0.25">
      <c r="A52" s="51"/>
    </row>
    <row r="53" spans="1:6" x14ac:dyDescent="0.25">
      <c r="A53" s="51"/>
    </row>
    <row r="54" spans="1:6" x14ac:dyDescent="0.25">
      <c r="A54" s="51"/>
    </row>
    <row r="55" spans="1:6" x14ac:dyDescent="0.25">
      <c r="F55" s="313"/>
    </row>
    <row r="56" spans="1:6" x14ac:dyDescent="0.25">
      <c r="F56" s="313"/>
    </row>
    <row r="57" spans="1:6" x14ac:dyDescent="0.25">
      <c r="F57" s="313"/>
    </row>
  </sheetData>
  <sheetProtection algorithmName="SHA-512" hashValue="Fkogujult91Wt+5r7UKEP2DhUNSqAd/Zmg+Jz4V2+5eSQ8Aa17dFcbHr/mQ3SmrbgfRKOrdu8qlTjTWji8QgAA==" saltValue="MmEGGT4PmRbturNebVvOMg==" spinCount="100000" sheet="1" selectLockedCells="1"/>
  <mergeCells count="6">
    <mergeCell ref="B8:E8"/>
    <mergeCell ref="B9:E9"/>
    <mergeCell ref="B10:E10"/>
    <mergeCell ref="A4:I4"/>
    <mergeCell ref="A5:I5"/>
    <mergeCell ref="A6:I6"/>
  </mergeCells>
  <phoneticPr fontId="11" type="noConversion"/>
  <printOptions horizontalCentered="1"/>
  <pageMargins left="0.5" right="0.5" top="0.5" bottom="0.5" header="0.5" footer="0.5"/>
  <pageSetup scale="90" fitToHeight="0" orientation="portrait" horizontalDpi="4294967293" verticalDpi="4294967293" r:id="rId1"/>
  <headerFooter alignWithMargins="0">
    <oddFooter>&amp;L&amp;8DHB-FQHC (10/2020)
Audit Section&amp;C4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5"/>
    <pageSetUpPr fitToPage="1"/>
  </sheetPr>
  <dimension ref="A1:K62"/>
  <sheetViews>
    <sheetView showGridLines="0" zoomScaleNormal="100" workbookViewId="0">
      <selection activeCell="G23" sqref="G23"/>
    </sheetView>
  </sheetViews>
  <sheetFormatPr defaultColWidth="8.88671875" defaultRowHeight="13.2" x14ac:dyDescent="0.25"/>
  <cols>
    <col min="1" max="1" width="15.109375" style="37" customWidth="1"/>
    <col min="2" max="2" width="12.6640625" style="37" customWidth="1"/>
    <col min="3" max="4" width="14.109375" style="37" customWidth="1"/>
    <col min="5" max="5" width="5.109375" style="37" customWidth="1"/>
    <col min="6" max="6" width="14.6640625" style="37" customWidth="1"/>
    <col min="7" max="7" width="14.88671875" style="157" customWidth="1"/>
    <col min="8" max="8" width="14" style="157" customWidth="1"/>
    <col min="9" max="9" width="12.33203125" style="37" customWidth="1"/>
    <col min="10" max="16384" width="8.88671875" style="37"/>
  </cols>
  <sheetData>
    <row r="1" spans="1:11" x14ac:dyDescent="0.25">
      <c r="A1" s="136"/>
      <c r="B1" s="136"/>
      <c r="I1" s="183" t="s">
        <v>144</v>
      </c>
      <c r="J1" s="182"/>
    </row>
    <row r="2" spans="1:11" x14ac:dyDescent="0.25">
      <c r="I2" s="157"/>
      <c r="J2" s="182"/>
    </row>
    <row r="3" spans="1:11" x14ac:dyDescent="0.25">
      <c r="I3" s="157"/>
      <c r="J3" s="182"/>
    </row>
    <row r="4" spans="1:11" x14ac:dyDescent="0.25">
      <c r="A4" s="414" t="s">
        <v>136</v>
      </c>
      <c r="B4" s="414"/>
      <c r="C4" s="414"/>
      <c r="D4" s="414"/>
      <c r="E4" s="414"/>
      <c r="F4" s="414"/>
      <c r="G4" s="414"/>
      <c r="H4" s="414"/>
      <c r="I4" s="414"/>
      <c r="J4" s="182"/>
    </row>
    <row r="5" spans="1:11" x14ac:dyDescent="0.25">
      <c r="A5" s="414" t="s">
        <v>322</v>
      </c>
      <c r="B5" s="414"/>
      <c r="C5" s="414"/>
      <c r="D5" s="414"/>
      <c r="E5" s="414"/>
      <c r="F5" s="414"/>
      <c r="G5" s="414"/>
      <c r="H5" s="414"/>
      <c r="I5" s="414"/>
      <c r="J5" s="182"/>
    </row>
    <row r="6" spans="1:11" s="98" customFormat="1" x14ac:dyDescent="0.25">
      <c r="A6" s="414" t="s">
        <v>206</v>
      </c>
      <c r="B6" s="414">
        <f>'DHB-1'!B3</f>
        <v>0</v>
      </c>
      <c r="C6" s="414"/>
      <c r="D6" s="414"/>
      <c r="E6" s="414"/>
      <c r="F6" s="414"/>
      <c r="G6" s="414"/>
      <c r="H6" s="414"/>
      <c r="I6" s="414"/>
      <c r="K6" s="263"/>
    </row>
    <row r="7" spans="1:11" x14ac:dyDescent="0.25">
      <c r="H7" s="37"/>
      <c r="I7" s="156"/>
      <c r="K7" s="156"/>
    </row>
    <row r="8" spans="1:11" ht="26.4" customHeight="1" x14ac:dyDescent="0.25">
      <c r="A8" s="331" t="str">
        <f>+'DHB-2'!A8</f>
        <v>PROVIDER NAME</v>
      </c>
      <c r="B8" s="423">
        <f>+Facesheet!D11</f>
        <v>0</v>
      </c>
      <c r="C8" s="423"/>
      <c r="D8" s="423"/>
      <c r="E8" s="423"/>
      <c r="F8" s="139"/>
      <c r="H8" s="175" t="s">
        <v>137</v>
      </c>
      <c r="I8" s="176"/>
    </row>
    <row r="9" spans="1:11" x14ac:dyDescent="0.25">
      <c r="A9" s="140" t="s">
        <v>326</v>
      </c>
      <c r="B9" s="424">
        <f>+Facesheet!A18</f>
        <v>0</v>
      </c>
      <c r="C9" s="424"/>
      <c r="D9" s="424"/>
      <c r="E9" s="424"/>
      <c r="F9" s="139"/>
      <c r="H9" s="175" t="s">
        <v>152</v>
      </c>
      <c r="I9" s="329">
        <f>Facesheet!E15</f>
        <v>0</v>
      </c>
    </row>
    <row r="10" spans="1:11" x14ac:dyDescent="0.25">
      <c r="A10" s="140" t="s">
        <v>325</v>
      </c>
      <c r="B10" s="424">
        <f>Facesheet!D18</f>
        <v>0</v>
      </c>
      <c r="C10" s="424"/>
      <c r="D10" s="424"/>
      <c r="E10" s="424"/>
      <c r="F10" s="178"/>
      <c r="H10" s="175" t="s">
        <v>153</v>
      </c>
      <c r="I10" s="330">
        <f>Facesheet!H15</f>
        <v>0</v>
      </c>
    </row>
    <row r="11" spans="1:11" x14ac:dyDescent="0.25">
      <c r="A11" s="39"/>
      <c r="B11" s="39"/>
      <c r="C11" s="39"/>
      <c r="D11" s="39"/>
      <c r="E11" s="39"/>
      <c r="F11" s="278"/>
      <c r="G11" s="279"/>
      <c r="H11" s="280"/>
      <c r="I11" s="180"/>
      <c r="J11" s="153"/>
      <c r="K11" s="240"/>
    </row>
    <row r="12" spans="1:11" x14ac:dyDescent="0.25">
      <c r="A12" s="40"/>
      <c r="B12" s="40"/>
      <c r="C12" s="40"/>
      <c r="D12" s="40"/>
      <c r="E12" s="40"/>
      <c r="F12" s="40"/>
      <c r="G12" s="219"/>
      <c r="H12" s="219"/>
      <c r="I12" s="40"/>
    </row>
    <row r="13" spans="1:11" x14ac:dyDescent="0.25">
      <c r="A13" s="39"/>
      <c r="B13" s="39"/>
      <c r="C13" s="39"/>
      <c r="D13" s="39"/>
      <c r="E13" s="39"/>
      <c r="F13" s="39"/>
      <c r="G13" s="153"/>
      <c r="H13" s="153"/>
      <c r="I13" s="39"/>
    </row>
    <row r="14" spans="1:11" x14ac:dyDescent="0.25">
      <c r="A14" s="39"/>
      <c r="B14" s="39"/>
      <c r="C14" s="39"/>
      <c r="D14" s="39"/>
      <c r="E14" s="39"/>
      <c r="F14" s="39"/>
      <c r="G14" s="153"/>
      <c r="H14" s="153"/>
      <c r="I14" s="39"/>
    </row>
    <row r="15" spans="1:11" x14ac:dyDescent="0.25">
      <c r="A15" s="39"/>
      <c r="B15" s="40"/>
      <c r="C15" s="40"/>
      <c r="D15" s="39"/>
      <c r="E15" s="39"/>
      <c r="F15" s="39"/>
      <c r="G15" s="153"/>
      <c r="H15" s="153"/>
      <c r="I15" s="39"/>
    </row>
    <row r="16" spans="1:11" x14ac:dyDescent="0.25">
      <c r="A16" s="144"/>
      <c r="B16" s="281"/>
      <c r="C16" s="281"/>
      <c r="D16" s="281"/>
      <c r="E16" s="43"/>
      <c r="F16" s="282" t="s">
        <v>48</v>
      </c>
      <c r="G16" s="283" t="s">
        <v>68</v>
      </c>
      <c r="H16" s="283" t="s">
        <v>68</v>
      </c>
    </row>
    <row r="17" spans="1:9" x14ac:dyDescent="0.25">
      <c r="A17" s="284"/>
      <c r="B17" s="281"/>
      <c r="C17" s="281"/>
      <c r="D17" s="281"/>
      <c r="E17" s="44"/>
      <c r="F17" s="285" t="s">
        <v>69</v>
      </c>
      <c r="G17" s="228" t="s">
        <v>70</v>
      </c>
      <c r="H17" s="228" t="s">
        <v>48</v>
      </c>
    </row>
    <row r="18" spans="1:9" x14ac:dyDescent="0.25">
      <c r="A18" s="284"/>
      <c r="B18" s="281"/>
      <c r="C18" s="281"/>
      <c r="D18" s="281"/>
      <c r="E18" s="44"/>
      <c r="F18" s="285" t="s">
        <v>146</v>
      </c>
      <c r="G18" s="228" t="s">
        <v>71</v>
      </c>
      <c r="H18" s="228" t="s">
        <v>72</v>
      </c>
    </row>
    <row r="19" spans="1:9" x14ac:dyDescent="0.25">
      <c r="A19" s="147"/>
      <c r="B19" s="148"/>
      <c r="C19" s="148"/>
      <c r="D19" s="148"/>
      <c r="E19" s="149"/>
      <c r="F19" s="285"/>
      <c r="G19" s="228" t="s">
        <v>61</v>
      </c>
      <c r="H19" s="228"/>
    </row>
    <row r="20" spans="1:9" x14ac:dyDescent="0.25">
      <c r="A20" s="209"/>
      <c r="B20" s="286" t="s">
        <v>40</v>
      </c>
      <c r="C20" s="246"/>
      <c r="D20" s="246"/>
      <c r="E20" s="246"/>
      <c r="F20" s="287" t="s">
        <v>41</v>
      </c>
      <c r="G20" s="248" t="s">
        <v>42</v>
      </c>
      <c r="H20" s="248" t="s">
        <v>62</v>
      </c>
    </row>
    <row r="21" spans="1:9" x14ac:dyDescent="0.25">
      <c r="A21" s="51" t="s">
        <v>145</v>
      </c>
      <c r="B21" s="51"/>
      <c r="C21" s="51"/>
      <c r="D21" s="51"/>
      <c r="E21" s="51"/>
      <c r="F21" s="42"/>
      <c r="G21" s="201"/>
      <c r="H21" s="201"/>
    </row>
    <row r="22" spans="1:9" x14ac:dyDescent="0.25">
      <c r="A22" s="51"/>
      <c r="B22" s="51"/>
      <c r="C22" s="51"/>
      <c r="D22" s="51"/>
      <c r="E22" s="51"/>
      <c r="F22" s="77"/>
      <c r="G22" s="231"/>
      <c r="H22" s="231"/>
    </row>
    <row r="23" spans="1:9" x14ac:dyDescent="0.25">
      <c r="A23" s="51" t="s">
        <v>244</v>
      </c>
      <c r="B23" s="51"/>
      <c r="C23" s="51"/>
      <c r="D23" s="51"/>
      <c r="E23" s="51"/>
      <c r="F23" s="347">
        <f>'DHB-3'!I25</f>
        <v>0</v>
      </c>
      <c r="G23" s="348"/>
      <c r="H23" s="336">
        <f>ROUND((F23*G23),0)</f>
        <v>0</v>
      </c>
      <c r="I23" s="37" t="str">
        <f>IF(AND(G23&gt;'DHB-3'!H25, F23&gt;0), "ERROR"," ")</f>
        <v xml:space="preserve"> </v>
      </c>
    </row>
    <row r="24" spans="1:9" x14ac:dyDescent="0.25">
      <c r="A24" s="51"/>
      <c r="B24" s="51"/>
      <c r="C24" s="51"/>
      <c r="D24" s="51"/>
      <c r="E24" s="51"/>
      <c r="F24" s="211"/>
      <c r="G24" s="201"/>
      <c r="H24" s="201"/>
    </row>
    <row r="25" spans="1:9" x14ac:dyDescent="0.25">
      <c r="A25" s="51" t="s">
        <v>245</v>
      </c>
      <c r="B25" s="51"/>
      <c r="C25" s="51"/>
      <c r="D25" s="51"/>
      <c r="E25" s="51"/>
      <c r="F25" s="358">
        <f>'DHB-3'!I27</f>
        <v>0</v>
      </c>
      <c r="G25" s="348"/>
      <c r="H25" s="359">
        <f>ROUND((F25*G25),0)</f>
        <v>0</v>
      </c>
      <c r="I25" s="37" t="str">
        <f>IF(AND(G25&gt;'DHB-3'!H27, F25&gt;0), "ERROR"," ")</f>
        <v xml:space="preserve"> </v>
      </c>
    </row>
    <row r="26" spans="1:9" x14ac:dyDescent="0.25">
      <c r="A26" s="51"/>
      <c r="B26" s="51"/>
      <c r="C26" s="51"/>
      <c r="D26" s="51"/>
      <c r="E26" s="51"/>
      <c r="F26" s="42"/>
      <c r="G26" s="201"/>
      <c r="H26" s="360"/>
    </row>
    <row r="27" spans="1:9" x14ac:dyDescent="0.25">
      <c r="A27" s="51" t="s">
        <v>246</v>
      </c>
      <c r="B27" s="51"/>
      <c r="C27" s="51"/>
      <c r="D27" s="51"/>
      <c r="E27" s="51"/>
      <c r="F27" s="358">
        <f>'DHB-3'!I29</f>
        <v>0</v>
      </c>
      <c r="G27" s="348"/>
      <c r="H27" s="359">
        <f>ROUND((F27*G27),0)</f>
        <v>0</v>
      </c>
      <c r="I27" s="37" t="str">
        <f>IF(AND(G27&gt;'DHB-3'!H29, F27&gt;0), "ERROR"," ")</f>
        <v xml:space="preserve"> </v>
      </c>
    </row>
    <row r="28" spans="1:9" x14ac:dyDescent="0.25">
      <c r="A28" s="51"/>
      <c r="B28" s="51"/>
      <c r="C28" s="51"/>
      <c r="D28" s="51"/>
      <c r="E28" s="51"/>
      <c r="F28" s="42"/>
      <c r="G28" s="201"/>
      <c r="H28" s="360"/>
    </row>
    <row r="29" spans="1:9" x14ac:dyDescent="0.25">
      <c r="A29" s="51" t="s">
        <v>247</v>
      </c>
      <c r="B29" s="51"/>
      <c r="C29" s="51"/>
      <c r="D29" s="51"/>
      <c r="E29" s="51"/>
      <c r="F29" s="358">
        <f>'DHB-3'!I31</f>
        <v>0</v>
      </c>
      <c r="G29" s="348"/>
      <c r="H29" s="359">
        <f>ROUND((F29*G29),0)</f>
        <v>0</v>
      </c>
      <c r="I29" s="37" t="str">
        <f>IF(AND(G29&gt;'DHB-3'!H31, F29&gt;0), "ERROR"," ")</f>
        <v xml:space="preserve"> </v>
      </c>
    </row>
    <row r="30" spans="1:9" x14ac:dyDescent="0.25">
      <c r="A30" s="51"/>
      <c r="B30" s="51"/>
      <c r="C30" s="51"/>
      <c r="D30" s="51"/>
      <c r="E30" s="51"/>
      <c r="F30" s="42"/>
      <c r="G30" s="201"/>
      <c r="H30" s="360"/>
    </row>
    <row r="31" spans="1:9" x14ac:dyDescent="0.25">
      <c r="A31" s="51" t="s">
        <v>248</v>
      </c>
      <c r="B31" s="51"/>
      <c r="C31" s="51"/>
      <c r="D31" s="51"/>
      <c r="E31" s="51"/>
      <c r="F31" s="358">
        <f>'DHB-3'!I33</f>
        <v>0</v>
      </c>
      <c r="G31" s="348"/>
      <c r="H31" s="359">
        <f>ROUND((F31*G31),0)</f>
        <v>0</v>
      </c>
      <c r="I31" s="37" t="str">
        <f>IF(AND(G31&gt;'DHB-3'!H33, F31&gt;0), "ERROR"," ")</f>
        <v xml:space="preserve"> </v>
      </c>
    </row>
    <row r="32" spans="1:9" x14ac:dyDescent="0.25">
      <c r="A32" s="51"/>
      <c r="B32" s="51"/>
      <c r="C32" s="51"/>
      <c r="D32" s="51"/>
      <c r="E32" s="51"/>
      <c r="F32" s="77"/>
      <c r="G32" s="231"/>
      <c r="H32" s="361"/>
    </row>
    <row r="33" spans="1:9" x14ac:dyDescent="0.25">
      <c r="A33" s="51" t="s">
        <v>249</v>
      </c>
      <c r="B33" s="51"/>
      <c r="C33" s="51"/>
      <c r="D33" s="51"/>
      <c r="E33" s="51"/>
      <c r="F33" s="358">
        <f>'DHB-3'!I35</f>
        <v>0</v>
      </c>
      <c r="G33" s="348"/>
      <c r="H33" s="359">
        <f>ROUND((F33*G33),0)</f>
        <v>0</v>
      </c>
      <c r="I33" s="37" t="str">
        <f>IF(AND(G33&gt;'DHB-3'!H35, F33&gt;0), "ERROR"," ")</f>
        <v xml:space="preserve"> </v>
      </c>
    </row>
    <row r="34" spans="1:9" x14ac:dyDescent="0.25">
      <c r="A34" s="51"/>
      <c r="B34" s="51"/>
      <c r="C34" s="51"/>
      <c r="D34" s="51"/>
      <c r="E34" s="51"/>
      <c r="F34" s="77"/>
      <c r="G34" s="231"/>
      <c r="H34" s="361"/>
    </row>
    <row r="35" spans="1:9" x14ac:dyDescent="0.25">
      <c r="A35" s="51" t="s">
        <v>250</v>
      </c>
      <c r="B35" s="51"/>
      <c r="C35" s="51"/>
      <c r="D35" s="51"/>
      <c r="E35" s="51"/>
      <c r="F35" s="358">
        <f>'DHB-3'!I37</f>
        <v>0</v>
      </c>
      <c r="G35" s="348"/>
      <c r="H35" s="359">
        <f>ROUND((F35*G35),0)</f>
        <v>0</v>
      </c>
      <c r="I35" s="37" t="str">
        <f>IF(AND(G35&gt;'DHB-3'!H37, F35&gt;0), "ERROR"," ")</f>
        <v xml:space="preserve"> </v>
      </c>
    </row>
    <row r="36" spans="1:9" x14ac:dyDescent="0.25">
      <c r="A36" s="51"/>
      <c r="B36" s="51"/>
      <c r="C36" s="51"/>
      <c r="D36" s="51"/>
      <c r="E36" s="51"/>
      <c r="F36" s="39"/>
      <c r="G36" s="153"/>
      <c r="H36" s="201"/>
    </row>
    <row r="37" spans="1:9" x14ac:dyDescent="0.25">
      <c r="A37" s="51" t="s">
        <v>208</v>
      </c>
      <c r="B37" s="51"/>
      <c r="C37" s="51"/>
      <c r="D37" s="51"/>
      <c r="E37" s="51"/>
      <c r="F37" s="39"/>
      <c r="G37" s="153"/>
      <c r="H37" s="336">
        <f>SUM(H23:H35)</f>
        <v>0</v>
      </c>
    </row>
    <row r="38" spans="1:9" x14ac:dyDescent="0.25">
      <c r="A38" s="51"/>
      <c r="B38" s="51"/>
      <c r="C38" s="51"/>
      <c r="D38" s="51"/>
      <c r="E38" s="51"/>
      <c r="F38" s="39"/>
      <c r="G38" s="153"/>
      <c r="H38" s="231"/>
    </row>
    <row r="39" spans="1:9" x14ac:dyDescent="0.25">
      <c r="A39" s="51" t="s">
        <v>207</v>
      </c>
      <c r="B39" s="51"/>
      <c r="C39" s="51"/>
      <c r="D39" s="51"/>
      <c r="E39" s="51"/>
      <c r="F39" s="39"/>
      <c r="G39" s="153"/>
      <c r="H39" s="362">
        <f>H31</f>
        <v>0</v>
      </c>
    </row>
    <row r="40" spans="1:9" x14ac:dyDescent="0.25">
      <c r="A40" s="51"/>
      <c r="B40" s="51"/>
      <c r="C40" s="51"/>
      <c r="D40" s="51"/>
      <c r="E40" s="51"/>
      <c r="F40" s="39"/>
      <c r="G40" s="153"/>
      <c r="H40" s="231"/>
    </row>
    <row r="41" spans="1:9" x14ac:dyDescent="0.25">
      <c r="A41" s="51" t="s">
        <v>209</v>
      </c>
      <c r="B41" s="51"/>
      <c r="C41" s="51"/>
      <c r="D41" s="51"/>
      <c r="E41" s="51"/>
      <c r="F41" s="39"/>
      <c r="G41" s="153"/>
      <c r="H41" s="349">
        <f>(H37-H39)</f>
        <v>0</v>
      </c>
      <c r="I41" s="98"/>
    </row>
    <row r="42" spans="1:9" x14ac:dyDescent="0.25">
      <c r="A42" s="51"/>
      <c r="B42" s="51"/>
      <c r="C42" s="51"/>
      <c r="D42" s="51"/>
      <c r="E42" s="51"/>
      <c r="F42" s="39"/>
      <c r="G42" s="153"/>
      <c r="H42" s="201"/>
      <c r="I42" s="98"/>
    </row>
    <row r="43" spans="1:9" x14ac:dyDescent="0.25">
      <c r="A43" s="51" t="s">
        <v>210</v>
      </c>
      <c r="B43" s="51"/>
      <c r="C43" s="51"/>
      <c r="D43" s="51"/>
      <c r="E43" s="51"/>
      <c r="F43" s="39"/>
      <c r="G43" s="153"/>
      <c r="H43" s="359">
        <f>'DHB-1'!G24</f>
        <v>0</v>
      </c>
      <c r="I43" s="288" t="s">
        <v>147</v>
      </c>
    </row>
    <row r="44" spans="1:9" x14ac:dyDescent="0.25">
      <c r="A44" s="51"/>
      <c r="B44" s="51"/>
      <c r="C44" s="51"/>
      <c r="D44" s="51"/>
      <c r="E44" s="51"/>
      <c r="F44" s="39"/>
      <c r="G44" s="153"/>
      <c r="H44" s="360"/>
      <c r="I44" s="109"/>
    </row>
    <row r="45" spans="1:9" x14ac:dyDescent="0.25">
      <c r="A45" s="51" t="s">
        <v>211</v>
      </c>
      <c r="B45" s="51"/>
      <c r="C45" s="51"/>
      <c r="D45" s="51"/>
      <c r="E45" s="51"/>
      <c r="F45" s="39"/>
      <c r="G45" s="153"/>
      <c r="H45" s="359">
        <f>ROUND(('DHB-7'!H31),0)</f>
        <v>0</v>
      </c>
      <c r="I45" s="288" t="s">
        <v>148</v>
      </c>
    </row>
    <row r="46" spans="1:9" x14ac:dyDescent="0.25">
      <c r="A46" s="51"/>
      <c r="B46" s="51"/>
      <c r="H46" s="360"/>
      <c r="I46" s="110"/>
    </row>
    <row r="47" spans="1:9" x14ac:dyDescent="0.25">
      <c r="A47" s="81" t="s">
        <v>212</v>
      </c>
      <c r="B47" s="51"/>
      <c r="H47" s="359">
        <f>'DHB-8'!H34</f>
        <v>0</v>
      </c>
      <c r="I47" s="110" t="s">
        <v>205</v>
      </c>
    </row>
    <row r="48" spans="1:9" x14ac:dyDescent="0.25">
      <c r="A48" s="51"/>
      <c r="B48" s="51"/>
      <c r="H48" s="231"/>
      <c r="I48" s="110"/>
    </row>
    <row r="49" spans="1:9" x14ac:dyDescent="0.25">
      <c r="A49" s="106" t="s">
        <v>213</v>
      </c>
      <c r="B49" s="106"/>
      <c r="H49" s="336">
        <f>(H41+H43+H45+H47)</f>
        <v>0</v>
      </c>
      <c r="I49" s="110"/>
    </row>
    <row r="50" spans="1:9" x14ac:dyDescent="0.25">
      <c r="A50" s="51"/>
      <c r="B50" s="51"/>
      <c r="H50" s="201"/>
      <c r="I50" s="110"/>
    </row>
    <row r="51" spans="1:9" x14ac:dyDescent="0.25">
      <c r="A51" s="51" t="s">
        <v>252</v>
      </c>
      <c r="B51" s="51"/>
      <c r="H51" s="359">
        <f>ROUND(('DHB-5'!E45),0)</f>
        <v>0</v>
      </c>
      <c r="I51" s="288" t="s">
        <v>149</v>
      </c>
    </row>
    <row r="52" spans="1:9" x14ac:dyDescent="0.25">
      <c r="A52" s="51"/>
      <c r="B52" s="51"/>
      <c r="H52" s="201"/>
      <c r="I52" s="110"/>
    </row>
    <row r="53" spans="1:9" x14ac:dyDescent="0.25">
      <c r="A53" s="106" t="s">
        <v>251</v>
      </c>
      <c r="B53" s="106"/>
      <c r="H53" s="336">
        <f>H49-H51</f>
        <v>0</v>
      </c>
      <c r="I53" s="110"/>
    </row>
    <row r="54" spans="1:9" x14ac:dyDescent="0.25">
      <c r="A54" s="51"/>
      <c r="B54" s="51"/>
      <c r="H54" s="201"/>
      <c r="I54" s="110"/>
    </row>
    <row r="55" spans="1:9" x14ac:dyDescent="0.25">
      <c r="A55" s="51" t="s">
        <v>253</v>
      </c>
      <c r="B55" s="51"/>
      <c r="H55" s="362">
        <f>ROUND(('DHB-6'!G34),0)</f>
        <v>0</v>
      </c>
      <c r="I55" s="288" t="s">
        <v>150</v>
      </c>
    </row>
    <row r="56" spans="1:9" x14ac:dyDescent="0.25">
      <c r="A56" s="51"/>
      <c r="B56" s="51"/>
      <c r="H56" s="259"/>
      <c r="I56" s="110"/>
    </row>
    <row r="57" spans="1:9" x14ac:dyDescent="0.25">
      <c r="A57" s="104" t="s">
        <v>214</v>
      </c>
      <c r="B57" s="104"/>
      <c r="C57" s="51"/>
      <c r="D57" s="51"/>
      <c r="E57" s="51"/>
      <c r="G57" s="37"/>
      <c r="H57" s="351">
        <f>+H53+H55</f>
        <v>0</v>
      </c>
      <c r="I57" s="119"/>
    </row>
    <row r="58" spans="1:9" x14ac:dyDescent="0.25">
      <c r="A58" s="51"/>
      <c r="B58" s="104"/>
      <c r="C58" s="51"/>
      <c r="D58" s="51"/>
      <c r="E58" s="51"/>
      <c r="G58" s="37"/>
      <c r="H58" s="37"/>
    </row>
    <row r="59" spans="1:9" x14ac:dyDescent="0.25">
      <c r="A59" s="51"/>
      <c r="B59" s="104"/>
      <c r="C59" s="51"/>
      <c r="D59" s="51"/>
      <c r="E59" s="51"/>
      <c r="G59" s="37"/>
      <c r="H59" s="37"/>
    </row>
    <row r="60" spans="1:9" x14ac:dyDescent="0.25">
      <c r="A60" s="51"/>
      <c r="B60" s="104"/>
      <c r="C60" s="51"/>
      <c r="D60" s="51"/>
      <c r="E60" s="51"/>
      <c r="G60" s="37"/>
      <c r="H60" s="37"/>
    </row>
    <row r="61" spans="1:9" x14ac:dyDescent="0.25">
      <c r="A61" s="51"/>
      <c r="B61" s="104"/>
      <c r="C61" s="51"/>
      <c r="D61" s="51"/>
      <c r="E61" s="51"/>
      <c r="G61" s="37"/>
      <c r="H61" s="37"/>
    </row>
    <row r="62" spans="1:9" x14ac:dyDescent="0.25">
      <c r="A62" s="51"/>
      <c r="B62" s="51"/>
    </row>
  </sheetData>
  <sheetProtection algorithmName="SHA-512" hashValue="vCSSyTCBW3fb+F2oUGU6FyqCPWLV6fJUp9VjzrLoQoZwwe2EiDVUHoiD21mhGS6e/AQVs4HFuUnpNm/0s9NGrw==" saltValue="C+dSg1V3BWrtXoqpYUPnuQ==" spinCount="100000" sheet="1" selectLockedCells="1"/>
  <mergeCells count="6">
    <mergeCell ref="B8:E8"/>
    <mergeCell ref="B9:E9"/>
    <mergeCell ref="B10:E10"/>
    <mergeCell ref="A4:I4"/>
    <mergeCell ref="A5:I5"/>
    <mergeCell ref="A6:I6"/>
  </mergeCells>
  <phoneticPr fontId="11" type="noConversion"/>
  <printOptions horizontalCentered="1"/>
  <pageMargins left="0.5" right="0.5" top="0.5" bottom="0.5" header="0.5" footer="0.5"/>
  <pageSetup scale="83" fitToHeight="0" orientation="portrait" horizontalDpi="4294967294" verticalDpi="4294967294" r:id="rId1"/>
  <headerFooter alignWithMargins="0">
    <oddFooter>&amp;L&amp;8DHB-FQHC (10/2020)
Audit Section&amp;C5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5"/>
    <pageSetUpPr fitToPage="1"/>
  </sheetPr>
  <dimension ref="A1:J62"/>
  <sheetViews>
    <sheetView showGridLines="0" zoomScaleNormal="100" workbookViewId="0">
      <selection activeCell="F39" sqref="F39"/>
    </sheetView>
  </sheetViews>
  <sheetFormatPr defaultColWidth="8.88671875" defaultRowHeight="13.2" x14ac:dyDescent="0.25"/>
  <cols>
    <col min="1" max="1" width="14.88671875" style="37" customWidth="1"/>
    <col min="2" max="4" width="15.6640625" style="37" customWidth="1"/>
    <col min="5" max="5" width="18" style="157" customWidth="1"/>
    <col min="6" max="6" width="15.6640625" style="158" customWidth="1"/>
    <col min="7" max="7" width="12" style="37" customWidth="1"/>
    <col min="8" max="16384" width="8.88671875" style="37"/>
  </cols>
  <sheetData>
    <row r="1" spans="1:10" x14ac:dyDescent="0.25">
      <c r="A1" s="136"/>
      <c r="B1" s="136"/>
      <c r="E1" s="37"/>
      <c r="F1" s="157"/>
      <c r="G1" s="183" t="s">
        <v>151</v>
      </c>
      <c r="I1" s="182"/>
    </row>
    <row r="2" spans="1:10" x14ac:dyDescent="0.25">
      <c r="E2" s="37"/>
      <c r="F2" s="157"/>
      <c r="G2" s="157"/>
      <c r="H2" s="157"/>
      <c r="I2" s="182"/>
    </row>
    <row r="3" spans="1:10" x14ac:dyDescent="0.25">
      <c r="E3" s="37"/>
      <c r="F3" s="157"/>
      <c r="G3" s="157"/>
      <c r="H3" s="157"/>
      <c r="I3" s="182"/>
    </row>
    <row r="4" spans="1:10" x14ac:dyDescent="0.25">
      <c r="A4" s="414" t="s">
        <v>136</v>
      </c>
      <c r="B4" s="414"/>
      <c r="C4" s="414"/>
      <c r="D4" s="414"/>
      <c r="E4" s="414"/>
      <c r="F4" s="414"/>
      <c r="G4" s="414"/>
      <c r="H4" s="157"/>
      <c r="I4" s="182"/>
    </row>
    <row r="5" spans="1:10" x14ac:dyDescent="0.25">
      <c r="A5" s="414" t="s">
        <v>322</v>
      </c>
      <c r="B5" s="414"/>
      <c r="C5" s="414"/>
      <c r="D5" s="414"/>
      <c r="E5" s="414"/>
      <c r="F5" s="414"/>
      <c r="G5" s="414"/>
      <c r="H5" s="157"/>
      <c r="I5" s="182"/>
    </row>
    <row r="6" spans="1:10" s="98" customFormat="1" x14ac:dyDescent="0.25">
      <c r="A6" s="414" t="s">
        <v>178</v>
      </c>
      <c r="B6" s="414"/>
      <c r="C6" s="414"/>
      <c r="D6" s="414"/>
      <c r="E6" s="414"/>
      <c r="F6" s="414"/>
      <c r="G6" s="414"/>
      <c r="H6" s="263"/>
      <c r="J6" s="263"/>
    </row>
    <row r="8" spans="1:10" ht="27" customHeight="1" x14ac:dyDescent="0.25">
      <c r="A8" s="331" t="str">
        <f>+'DHB-2'!A8</f>
        <v>PROVIDER NAME</v>
      </c>
      <c r="B8" s="415">
        <f>+Facesheet!D11</f>
        <v>0</v>
      </c>
      <c r="C8" s="415"/>
      <c r="D8" s="415"/>
      <c r="E8" s="139"/>
      <c r="F8" s="205" t="s">
        <v>137</v>
      </c>
      <c r="G8" s="142"/>
    </row>
    <row r="9" spans="1:10" x14ac:dyDescent="0.25">
      <c r="A9" s="140" t="s">
        <v>326</v>
      </c>
      <c r="B9" s="431">
        <f>+Facesheet!A18</f>
        <v>0</v>
      </c>
      <c r="C9" s="431"/>
      <c r="D9" s="431"/>
      <c r="E9" s="139"/>
      <c r="F9" s="322" t="s">
        <v>152</v>
      </c>
      <c r="G9" s="329">
        <f>Facesheet!E15</f>
        <v>0</v>
      </c>
    </row>
    <row r="10" spans="1:10" x14ac:dyDescent="0.25">
      <c r="A10" s="140" t="s">
        <v>325</v>
      </c>
      <c r="B10" s="416">
        <f>Facesheet!D18</f>
        <v>0</v>
      </c>
      <c r="C10" s="416"/>
      <c r="D10" s="416"/>
      <c r="E10" s="178"/>
      <c r="F10" s="322" t="s">
        <v>153</v>
      </c>
      <c r="G10" s="328">
        <f>Facesheet!H15</f>
        <v>0</v>
      </c>
    </row>
    <row r="11" spans="1:10" x14ac:dyDescent="0.25">
      <c r="A11" s="39"/>
      <c r="B11" s="39"/>
      <c r="C11" s="143"/>
      <c r="D11" s="143"/>
      <c r="E11" s="264"/>
      <c r="F11" s="89"/>
      <c r="G11" s="180"/>
    </row>
    <row r="12" spans="1:10" x14ac:dyDescent="0.25">
      <c r="A12" s="40"/>
      <c r="B12" s="40"/>
      <c r="C12" s="236"/>
      <c r="D12" s="236"/>
      <c r="E12" s="219"/>
      <c r="F12" s="237"/>
      <c r="G12" s="238"/>
    </row>
    <row r="13" spans="1:10" x14ac:dyDescent="0.25">
      <c r="A13" s="39"/>
      <c r="B13" s="39"/>
      <c r="C13" s="239"/>
      <c r="D13" s="239"/>
      <c r="E13" s="153"/>
      <c r="F13" s="89"/>
      <c r="G13" s="240"/>
    </row>
    <row r="14" spans="1:10" x14ac:dyDescent="0.25">
      <c r="A14" s="39"/>
      <c r="B14" s="39"/>
      <c r="C14" s="239"/>
      <c r="D14" s="239"/>
      <c r="E14" s="153"/>
      <c r="F14" s="89"/>
      <c r="G14" s="240"/>
    </row>
    <row r="15" spans="1:10" x14ac:dyDescent="0.25">
      <c r="C15" s="40"/>
      <c r="D15" s="40"/>
    </row>
    <row r="16" spans="1:10" x14ac:dyDescent="0.25">
      <c r="B16" s="265"/>
      <c r="C16" s="186"/>
      <c r="D16" s="266"/>
      <c r="E16" s="201"/>
      <c r="F16" s="243"/>
    </row>
    <row r="17" spans="2:6" x14ac:dyDescent="0.25">
      <c r="B17" s="425" t="s">
        <v>181</v>
      </c>
      <c r="C17" s="426"/>
      <c r="D17" s="427"/>
      <c r="E17" s="228" t="s">
        <v>73</v>
      </c>
      <c r="F17" s="244" t="s">
        <v>74</v>
      </c>
    </row>
    <row r="18" spans="2:6" x14ac:dyDescent="0.25">
      <c r="B18" s="267"/>
      <c r="C18" s="268"/>
      <c r="D18" s="269"/>
      <c r="E18" s="228" t="s">
        <v>75</v>
      </c>
      <c r="F18" s="270" t="s">
        <v>76</v>
      </c>
    </row>
    <row r="19" spans="2:6" x14ac:dyDescent="0.25">
      <c r="B19" s="428" t="s">
        <v>77</v>
      </c>
      <c r="C19" s="429"/>
      <c r="D19" s="430"/>
      <c r="E19" s="248" t="s">
        <v>41</v>
      </c>
      <c r="F19" s="249" t="s">
        <v>42</v>
      </c>
    </row>
    <row r="20" spans="2:6" x14ac:dyDescent="0.25">
      <c r="B20" s="39"/>
      <c r="C20" s="250"/>
      <c r="D20" s="250"/>
      <c r="E20" s="251"/>
      <c r="F20" s="252"/>
    </row>
    <row r="21" spans="2:6" x14ac:dyDescent="0.25">
      <c r="B21" s="51" t="s">
        <v>122</v>
      </c>
      <c r="E21" s="251"/>
      <c r="F21" s="252"/>
    </row>
    <row r="22" spans="2:6" x14ac:dyDescent="0.25">
      <c r="B22" s="51"/>
      <c r="E22" s="201"/>
      <c r="F22" s="253"/>
    </row>
    <row r="23" spans="2:6" x14ac:dyDescent="0.25">
      <c r="B23" s="51" t="s">
        <v>215</v>
      </c>
      <c r="D23" s="98"/>
      <c r="E23" s="353"/>
      <c r="F23" s="93" t="s">
        <v>220</v>
      </c>
    </row>
    <row r="24" spans="2:6" x14ac:dyDescent="0.25">
      <c r="B24" s="51"/>
      <c r="D24" s="98"/>
      <c r="E24" s="201"/>
      <c r="F24" s="254"/>
    </row>
    <row r="25" spans="2:6" x14ac:dyDescent="0.25">
      <c r="B25" s="51" t="s">
        <v>254</v>
      </c>
      <c r="D25" s="98"/>
      <c r="E25" s="112"/>
      <c r="F25" s="93" t="s">
        <v>220</v>
      </c>
    </row>
    <row r="26" spans="2:6" x14ac:dyDescent="0.25">
      <c r="B26" s="51"/>
      <c r="D26" s="98"/>
      <c r="E26" s="231"/>
      <c r="F26" s="255"/>
    </row>
    <row r="27" spans="2:6" x14ac:dyDescent="0.25">
      <c r="B27" s="51" t="s">
        <v>255</v>
      </c>
      <c r="D27" s="98"/>
      <c r="E27" s="112"/>
      <c r="F27" s="93" t="s">
        <v>220</v>
      </c>
    </row>
    <row r="28" spans="2:6" x14ac:dyDescent="0.25">
      <c r="B28" s="51"/>
      <c r="D28" s="98"/>
      <c r="E28" s="201"/>
      <c r="F28" s="254"/>
    </row>
    <row r="29" spans="2:6" x14ac:dyDescent="0.25">
      <c r="B29" s="51" t="s">
        <v>256</v>
      </c>
      <c r="D29" s="98"/>
      <c r="E29" s="112"/>
      <c r="F29" s="93" t="s">
        <v>220</v>
      </c>
    </row>
    <row r="30" spans="2:6" x14ac:dyDescent="0.25">
      <c r="B30" s="51"/>
      <c r="D30" s="98"/>
      <c r="E30" s="231"/>
      <c r="F30" s="255"/>
    </row>
    <row r="31" spans="2:6" x14ac:dyDescent="0.25">
      <c r="B31" s="51" t="s">
        <v>257</v>
      </c>
      <c r="D31" s="98"/>
      <c r="E31" s="112"/>
      <c r="F31" s="93" t="s">
        <v>220</v>
      </c>
    </row>
    <row r="32" spans="2:6" x14ac:dyDescent="0.25">
      <c r="B32" s="51"/>
      <c r="D32" s="98"/>
      <c r="E32" s="201"/>
      <c r="F32" s="254"/>
    </row>
    <row r="33" spans="1:7" x14ac:dyDescent="0.25">
      <c r="B33" s="51" t="s">
        <v>216</v>
      </c>
      <c r="D33" s="98"/>
      <c r="E33" s="112"/>
      <c r="F33" s="93" t="s">
        <v>220</v>
      </c>
    </row>
    <row r="34" spans="1:7" x14ac:dyDescent="0.25">
      <c r="B34" s="51"/>
      <c r="D34" s="98"/>
      <c r="E34" s="231"/>
      <c r="F34" s="255"/>
    </row>
    <row r="35" spans="1:7" x14ac:dyDescent="0.25">
      <c r="B35" s="51" t="s">
        <v>217</v>
      </c>
      <c r="D35" s="98"/>
      <c r="E35" s="112"/>
      <c r="F35" s="93" t="s">
        <v>220</v>
      </c>
    </row>
    <row r="36" spans="1:7" x14ac:dyDescent="0.25">
      <c r="B36" s="51"/>
      <c r="D36" s="98"/>
      <c r="E36" s="231"/>
      <c r="F36" s="255"/>
    </row>
    <row r="37" spans="1:7" x14ac:dyDescent="0.25">
      <c r="B37" s="51" t="s">
        <v>258</v>
      </c>
      <c r="D37" s="98"/>
      <c r="E37" s="112"/>
      <c r="F37" s="93" t="s">
        <v>220</v>
      </c>
    </row>
    <row r="38" spans="1:7" x14ac:dyDescent="0.25">
      <c r="B38" s="51"/>
      <c r="D38" s="98"/>
      <c r="E38" s="201"/>
      <c r="F38" s="254"/>
    </row>
    <row r="39" spans="1:7" x14ac:dyDescent="0.25">
      <c r="B39" s="51" t="s">
        <v>218</v>
      </c>
      <c r="D39" s="98"/>
      <c r="E39" s="112"/>
      <c r="F39" s="93" t="s">
        <v>220</v>
      </c>
    </row>
    <row r="40" spans="1:7" x14ac:dyDescent="0.25">
      <c r="B40" s="51"/>
      <c r="D40" s="98"/>
      <c r="E40" s="231"/>
      <c r="F40" s="256"/>
    </row>
    <row r="41" spans="1:7" x14ac:dyDescent="0.25">
      <c r="B41" s="51" t="s">
        <v>259</v>
      </c>
      <c r="D41" s="98"/>
      <c r="E41" s="352">
        <f>ROUND(SUM(E23:E39),0)</f>
        <v>0</v>
      </c>
      <c r="F41" s="258"/>
    </row>
    <row r="42" spans="1:7" x14ac:dyDescent="0.25">
      <c r="B42" s="51"/>
      <c r="D42" s="98"/>
      <c r="E42" s="259"/>
      <c r="F42" s="258"/>
      <c r="G42" s="50"/>
    </row>
    <row r="43" spans="1:7" x14ac:dyDescent="0.25">
      <c r="B43" s="51" t="s">
        <v>260</v>
      </c>
      <c r="D43" s="98"/>
      <c r="E43" s="257">
        <f>E31</f>
        <v>0</v>
      </c>
      <c r="F43" s="258"/>
      <c r="G43" s="50"/>
    </row>
    <row r="44" spans="1:7" x14ac:dyDescent="0.25">
      <c r="B44" s="51"/>
      <c r="D44" s="98"/>
      <c r="E44" s="259"/>
      <c r="F44" s="258"/>
      <c r="G44" s="50"/>
    </row>
    <row r="45" spans="1:7" x14ac:dyDescent="0.25">
      <c r="B45" s="51" t="s">
        <v>261</v>
      </c>
      <c r="D45" s="98"/>
      <c r="E45" s="352">
        <f>ROUND((E41-E43),0)</f>
        <v>0</v>
      </c>
      <c r="F45" s="260"/>
      <c r="G45" s="106" t="s">
        <v>154</v>
      </c>
    </row>
    <row r="46" spans="1:7" x14ac:dyDescent="0.25">
      <c r="B46" s="51"/>
      <c r="E46" s="200"/>
      <c r="F46" s="261"/>
      <c r="G46" s="50"/>
    </row>
    <row r="47" spans="1:7" x14ac:dyDescent="0.25">
      <c r="B47" s="51"/>
    </row>
    <row r="48" spans="1:7" x14ac:dyDescent="0.25">
      <c r="A48" s="51" t="s">
        <v>78</v>
      </c>
      <c r="B48" s="51" t="s">
        <v>79</v>
      </c>
    </row>
    <row r="49" spans="1:8" x14ac:dyDescent="0.25">
      <c r="B49" s="51" t="s">
        <v>80</v>
      </c>
    </row>
    <row r="50" spans="1:8" x14ac:dyDescent="0.25">
      <c r="B50" s="51" t="s">
        <v>93</v>
      </c>
    </row>
    <row r="51" spans="1:8" x14ac:dyDescent="0.25">
      <c r="B51" s="51" t="s">
        <v>188</v>
      </c>
    </row>
    <row r="52" spans="1:8" x14ac:dyDescent="0.25">
      <c r="B52" s="51"/>
    </row>
    <row r="53" spans="1:8" x14ac:dyDescent="0.25">
      <c r="A53" s="271" t="s">
        <v>189</v>
      </c>
      <c r="B53" s="114"/>
      <c r="C53" s="114"/>
      <c r="D53" s="114"/>
      <c r="E53" s="114"/>
      <c r="F53" s="114"/>
      <c r="G53" s="114"/>
      <c r="H53" s="272"/>
    </row>
    <row r="54" spans="1:8" x14ac:dyDescent="0.25">
      <c r="B54" s="114"/>
      <c r="C54" s="114"/>
      <c r="D54" s="114"/>
      <c r="E54" s="114"/>
      <c r="F54" s="114"/>
      <c r="G54" s="114"/>
      <c r="H54" s="272"/>
    </row>
    <row r="55" spans="1:8" x14ac:dyDescent="0.25">
      <c r="B55" s="114"/>
      <c r="C55" s="114"/>
      <c r="D55" s="114"/>
      <c r="E55" s="114"/>
      <c r="F55" s="114"/>
      <c r="G55" s="114"/>
      <c r="H55" s="272"/>
    </row>
    <row r="56" spans="1:8" x14ac:dyDescent="0.25">
      <c r="B56" s="114"/>
      <c r="C56" s="114"/>
      <c r="D56" s="114"/>
      <c r="E56" s="114"/>
      <c r="F56" s="114"/>
      <c r="G56" s="114"/>
      <c r="H56" s="272"/>
    </row>
    <row r="57" spans="1:8" x14ac:dyDescent="0.25">
      <c r="B57" s="114"/>
      <c r="C57" s="114"/>
      <c r="D57" s="114"/>
      <c r="E57" s="114"/>
      <c r="F57" s="114"/>
      <c r="G57" s="114"/>
      <c r="H57" s="272"/>
    </row>
    <row r="58" spans="1:8" x14ac:dyDescent="0.25">
      <c r="B58" s="114"/>
      <c r="C58" s="114"/>
      <c r="D58" s="114"/>
      <c r="E58" s="114"/>
      <c r="F58" s="114"/>
      <c r="G58" s="114"/>
      <c r="H58" s="272"/>
    </row>
    <row r="59" spans="1:8" x14ac:dyDescent="0.25">
      <c r="B59" s="114"/>
      <c r="C59" s="114"/>
      <c r="D59" s="114"/>
      <c r="E59" s="114"/>
      <c r="F59" s="114"/>
      <c r="G59" s="114"/>
      <c r="H59" s="272"/>
    </row>
    <row r="60" spans="1:8" x14ac:dyDescent="0.25">
      <c r="A60" s="154"/>
      <c r="B60" s="273"/>
      <c r="C60" s="273"/>
      <c r="D60" s="273"/>
      <c r="E60" s="273"/>
      <c r="F60" s="273"/>
      <c r="G60" s="273"/>
    </row>
    <row r="61" spans="1:8" x14ac:dyDescent="0.25">
      <c r="B61" s="274"/>
      <c r="C61" s="274"/>
      <c r="D61" s="274"/>
      <c r="E61" s="274"/>
      <c r="F61" s="274"/>
      <c r="G61" s="274"/>
    </row>
    <row r="62" spans="1:8" s="275" customFormat="1" x14ac:dyDescent="0.25">
      <c r="B62" s="276"/>
      <c r="C62" s="276"/>
      <c r="D62" s="276"/>
      <c r="E62" s="276"/>
      <c r="F62" s="276"/>
      <c r="G62" s="277"/>
    </row>
  </sheetData>
  <sheetProtection algorithmName="SHA-512" hashValue="vfCBa+GY3EF+ES1U7mPcppZtWu5s+pbkuWpXP8yFVHFIlHzY4q8IgcGPlDDEj7DWc9XRLbucYiX591OnS2os6w==" saltValue="Qg1NaYbdbTPsWJmUHyRWlw==" spinCount="100000" sheet="1" selectLockedCells="1"/>
  <mergeCells count="8">
    <mergeCell ref="B17:D17"/>
    <mergeCell ref="A6:G6"/>
    <mergeCell ref="B19:D19"/>
    <mergeCell ref="A4:G4"/>
    <mergeCell ref="A5:G5"/>
    <mergeCell ref="B8:D8"/>
    <mergeCell ref="B9:D9"/>
    <mergeCell ref="B10:D10"/>
  </mergeCells>
  <phoneticPr fontId="11" type="noConversion"/>
  <printOptions horizontalCentered="1"/>
  <pageMargins left="0.5" right="0.5" top="0.5" bottom="0.5" header="0.5" footer="0.5"/>
  <pageSetup scale="90" fitToHeight="0" orientation="portrait" horizontalDpi="4294967293" verticalDpi="4294967293" r:id="rId1"/>
  <headerFooter alignWithMargins="0">
    <oddFooter>&amp;L&amp;8DBH-FQHC (10/2020)
Audit Section&amp;C6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5BEDF-7214-4A72-8191-AC918D535027}">
  <sheetPr>
    <tabColor indexed="45"/>
    <pageSetUpPr fitToPage="1"/>
  </sheetPr>
  <dimension ref="A1:Q58"/>
  <sheetViews>
    <sheetView showGridLines="0" zoomScaleNormal="100" workbookViewId="0">
      <selection activeCell="F22" sqref="F22"/>
    </sheetView>
  </sheetViews>
  <sheetFormatPr defaultColWidth="8.88671875" defaultRowHeight="13.2" x14ac:dyDescent="0.25"/>
  <cols>
    <col min="1" max="1" width="17.44140625" style="37" customWidth="1"/>
    <col min="2" max="3" width="15.6640625" style="37" customWidth="1"/>
    <col min="4" max="4" width="12.88671875" style="37" customWidth="1"/>
    <col min="5" max="5" width="3.88671875" style="37" customWidth="1"/>
    <col min="6" max="6" width="18" style="157" customWidth="1"/>
    <col min="7" max="7" width="15.6640625" style="158" customWidth="1"/>
    <col min="8" max="8" width="13" style="37" customWidth="1"/>
    <col min="9" max="16384" width="8.88671875" style="37"/>
  </cols>
  <sheetData>
    <row r="1" spans="1:11" x14ac:dyDescent="0.25">
      <c r="A1" s="109"/>
      <c r="B1" s="232"/>
      <c r="G1" s="37"/>
      <c r="H1" s="233" t="s">
        <v>162</v>
      </c>
    </row>
    <row r="2" spans="1:11" x14ac:dyDescent="0.25">
      <c r="A2" s="51"/>
      <c r="B2" s="155"/>
      <c r="G2" s="37"/>
      <c r="H2" s="234"/>
    </row>
    <row r="3" spans="1:11" x14ac:dyDescent="0.25">
      <c r="A3" s="414" t="s">
        <v>136</v>
      </c>
      <c r="B3" s="414"/>
      <c r="C3" s="414"/>
      <c r="D3" s="414"/>
      <c r="E3" s="414"/>
      <c r="F3" s="414"/>
      <c r="G3" s="414"/>
      <c r="H3" s="414"/>
      <c r="I3" s="124"/>
      <c r="J3" s="124"/>
      <c r="K3" s="124"/>
    </row>
    <row r="4" spans="1:11" x14ac:dyDescent="0.25">
      <c r="A4" s="414" t="s">
        <v>323</v>
      </c>
      <c r="B4" s="394"/>
      <c r="C4" s="394"/>
      <c r="D4" s="394"/>
      <c r="E4" s="394"/>
      <c r="F4" s="394"/>
      <c r="G4" s="394"/>
      <c r="H4" s="394"/>
      <c r="I4" s="87"/>
      <c r="J4" s="124"/>
      <c r="K4" s="124"/>
    </row>
    <row r="5" spans="1:11" x14ac:dyDescent="0.25">
      <c r="A5" s="414" t="s">
        <v>163</v>
      </c>
      <c r="B5" s="414"/>
      <c r="C5" s="414"/>
      <c r="D5" s="414"/>
      <c r="E5" s="414"/>
      <c r="F5" s="414"/>
      <c r="G5" s="414"/>
      <c r="H5" s="414"/>
      <c r="I5" s="124"/>
      <c r="K5" s="156"/>
    </row>
    <row r="7" spans="1:11" ht="25.95" customHeight="1" x14ac:dyDescent="0.25">
      <c r="A7" s="332" t="s">
        <v>164</v>
      </c>
      <c r="B7" s="436">
        <f>+Facesheet!D11</f>
        <v>0</v>
      </c>
      <c r="C7" s="437"/>
      <c r="D7" s="437"/>
      <c r="E7" s="438"/>
      <c r="G7" s="435" t="s">
        <v>165</v>
      </c>
      <c r="H7" s="435"/>
    </row>
    <row r="8" spans="1:11" x14ac:dyDescent="0.25">
      <c r="A8" s="323" t="s">
        <v>326</v>
      </c>
      <c r="B8" s="439">
        <f>+Facesheet!A18</f>
        <v>0</v>
      </c>
      <c r="C8" s="440"/>
      <c r="D8" s="440"/>
      <c r="E8" s="441"/>
      <c r="G8" s="323" t="s">
        <v>152</v>
      </c>
      <c r="H8" s="328">
        <f>+Facesheet!E15</f>
        <v>0</v>
      </c>
    </row>
    <row r="9" spans="1:11" x14ac:dyDescent="0.25">
      <c r="A9" s="323" t="s">
        <v>325</v>
      </c>
      <c r="B9" s="439">
        <f>+Facesheet!D18</f>
        <v>0</v>
      </c>
      <c r="C9" s="440"/>
      <c r="D9" s="440"/>
      <c r="E9" s="441"/>
      <c r="G9" s="323" t="s">
        <v>153</v>
      </c>
      <c r="H9" s="328">
        <f>+Facesheet!H15</f>
        <v>0</v>
      </c>
    </row>
    <row r="10" spans="1:11" x14ac:dyDescent="0.25">
      <c r="A10" s="119"/>
      <c r="B10" s="161"/>
      <c r="C10" s="161"/>
      <c r="D10" s="161"/>
      <c r="E10" s="161"/>
      <c r="G10" s="119"/>
      <c r="H10" s="235"/>
    </row>
    <row r="11" spans="1:11" x14ac:dyDescent="0.25">
      <c r="A11" s="40"/>
      <c r="B11" s="40"/>
      <c r="C11" s="236"/>
      <c r="D11" s="236"/>
      <c r="E11" s="236"/>
      <c r="F11" s="219"/>
      <c r="G11" s="237"/>
      <c r="H11" s="238"/>
    </row>
    <row r="12" spans="1:11" x14ac:dyDescent="0.25">
      <c r="A12" s="39"/>
      <c r="B12" s="39"/>
      <c r="C12" s="239"/>
      <c r="D12" s="239"/>
      <c r="E12" s="239"/>
      <c r="F12" s="153"/>
      <c r="G12" s="89"/>
      <c r="H12" s="240"/>
    </row>
    <row r="13" spans="1:11" x14ac:dyDescent="0.25">
      <c r="A13" s="39"/>
      <c r="B13" s="39"/>
      <c r="C13" s="239"/>
      <c r="D13" s="239"/>
      <c r="E13" s="239"/>
      <c r="F13" s="153"/>
      <c r="G13" s="89"/>
      <c r="H13" s="240"/>
    </row>
    <row r="14" spans="1:11" x14ac:dyDescent="0.25">
      <c r="C14" s="40"/>
      <c r="D14" s="40"/>
    </row>
    <row r="15" spans="1:11" x14ac:dyDescent="0.25">
      <c r="B15" s="241"/>
      <c r="C15" s="39"/>
      <c r="D15" s="39"/>
      <c r="E15" s="242"/>
      <c r="F15" s="201"/>
      <c r="G15" s="243"/>
    </row>
    <row r="16" spans="1:11" x14ac:dyDescent="0.25">
      <c r="B16" s="432" t="s">
        <v>166</v>
      </c>
      <c r="C16" s="433"/>
      <c r="D16" s="433"/>
      <c r="E16" s="434"/>
      <c r="F16" s="228" t="s">
        <v>73</v>
      </c>
      <c r="G16" s="244" t="s">
        <v>74</v>
      </c>
    </row>
    <row r="17" spans="1:17" x14ac:dyDescent="0.25">
      <c r="B17" s="208"/>
      <c r="C17" s="141"/>
      <c r="D17" s="141"/>
      <c r="E17" s="245"/>
      <c r="F17" s="228" t="s">
        <v>75</v>
      </c>
      <c r="G17" s="244" t="s">
        <v>76</v>
      </c>
    </row>
    <row r="18" spans="1:17" x14ac:dyDescent="0.25">
      <c r="B18" s="209"/>
      <c r="C18" s="246" t="s">
        <v>77</v>
      </c>
      <c r="D18" s="246"/>
      <c r="E18" s="247"/>
      <c r="F18" s="248" t="s">
        <v>41</v>
      </c>
      <c r="G18" s="249" t="s">
        <v>42</v>
      </c>
    </row>
    <row r="19" spans="1:17" x14ac:dyDescent="0.25">
      <c r="B19" s="39"/>
      <c r="C19" s="250"/>
      <c r="D19" s="250"/>
      <c r="E19" s="250"/>
      <c r="F19" s="251"/>
      <c r="G19" s="252"/>
    </row>
    <row r="20" spans="1:17" x14ac:dyDescent="0.25">
      <c r="B20" s="51" t="s">
        <v>180</v>
      </c>
      <c r="F20" s="251"/>
      <c r="G20" s="252"/>
    </row>
    <row r="21" spans="1:17" x14ac:dyDescent="0.25">
      <c r="B21" s="51"/>
      <c r="F21" s="201"/>
      <c r="G21" s="253"/>
    </row>
    <row r="22" spans="1:17" x14ac:dyDescent="0.25">
      <c r="B22" s="51" t="s">
        <v>221</v>
      </c>
      <c r="F22" s="338"/>
      <c r="G22" s="93" t="s">
        <v>190</v>
      </c>
    </row>
    <row r="23" spans="1:17" x14ac:dyDescent="0.25">
      <c r="B23" s="51"/>
      <c r="F23" s="201"/>
      <c r="G23" s="253"/>
      <c r="Q23" s="39"/>
    </row>
    <row r="24" spans="1:17" x14ac:dyDescent="0.25">
      <c r="B24" s="51" t="s">
        <v>267</v>
      </c>
      <c r="F24" s="112"/>
      <c r="G24" s="93" t="s">
        <v>190</v>
      </c>
    </row>
    <row r="25" spans="1:17" x14ac:dyDescent="0.25">
      <c r="B25" s="51"/>
      <c r="F25" s="201"/>
      <c r="G25" s="254"/>
    </row>
    <row r="26" spans="1:17" x14ac:dyDescent="0.25">
      <c r="B26" s="51" t="s">
        <v>262</v>
      </c>
      <c r="F26" s="112"/>
      <c r="G26" s="93" t="s">
        <v>190</v>
      </c>
    </row>
    <row r="27" spans="1:17" x14ac:dyDescent="0.25">
      <c r="B27" s="51"/>
      <c r="F27" s="231"/>
      <c r="G27" s="255"/>
    </row>
    <row r="28" spans="1:17" x14ac:dyDescent="0.25">
      <c r="B28" s="51" t="s">
        <v>268</v>
      </c>
      <c r="F28" s="112"/>
      <c r="G28" s="93" t="s">
        <v>190</v>
      </c>
    </row>
    <row r="29" spans="1:17" x14ac:dyDescent="0.25">
      <c r="B29" s="51"/>
      <c r="F29" s="201"/>
      <c r="G29" s="254"/>
    </row>
    <row r="30" spans="1:17" x14ac:dyDescent="0.25">
      <c r="B30" s="51" t="s">
        <v>278</v>
      </c>
      <c r="F30" s="112"/>
      <c r="G30" s="93" t="s">
        <v>190</v>
      </c>
    </row>
    <row r="31" spans="1:17" x14ac:dyDescent="0.25">
      <c r="A31" s="39"/>
      <c r="B31" s="51"/>
      <c r="F31" s="231"/>
      <c r="G31" s="255"/>
    </row>
    <row r="32" spans="1:17" x14ac:dyDescent="0.25">
      <c r="A32" s="39"/>
      <c r="B32" s="51" t="s">
        <v>279</v>
      </c>
      <c r="F32" s="112"/>
      <c r="G32" s="93" t="s">
        <v>190</v>
      </c>
    </row>
    <row r="33" spans="1:8" x14ac:dyDescent="0.25">
      <c r="A33" s="39"/>
      <c r="B33" s="51"/>
      <c r="F33" s="231"/>
      <c r="G33" s="255"/>
    </row>
    <row r="34" spans="1:8" x14ac:dyDescent="0.25">
      <c r="B34" s="51" t="s">
        <v>277</v>
      </c>
      <c r="F34" s="112"/>
      <c r="G34" s="93" t="s">
        <v>190</v>
      </c>
    </row>
    <row r="35" spans="1:8" x14ac:dyDescent="0.25">
      <c r="B35" s="51"/>
      <c r="F35" s="231"/>
      <c r="G35" s="255"/>
    </row>
    <row r="36" spans="1:8" x14ac:dyDescent="0.25">
      <c r="B36" s="51" t="s">
        <v>263</v>
      </c>
      <c r="F36" s="112"/>
      <c r="G36" s="93" t="s">
        <v>190</v>
      </c>
    </row>
    <row r="37" spans="1:8" x14ac:dyDescent="0.25">
      <c r="B37" s="51"/>
      <c r="F37" s="201"/>
      <c r="G37" s="254"/>
    </row>
    <row r="38" spans="1:8" x14ac:dyDescent="0.25">
      <c r="B38" s="51" t="s">
        <v>264</v>
      </c>
      <c r="F38" s="112"/>
      <c r="G38" s="93" t="s">
        <v>190</v>
      </c>
    </row>
    <row r="39" spans="1:8" x14ac:dyDescent="0.25">
      <c r="B39" s="51"/>
      <c r="F39" s="231"/>
      <c r="G39" s="256"/>
    </row>
    <row r="40" spans="1:8" x14ac:dyDescent="0.25">
      <c r="B40" s="51" t="s">
        <v>265</v>
      </c>
      <c r="F40" s="352">
        <f>ROUND(SUM(F22:F38),0)</f>
        <v>0</v>
      </c>
      <c r="G40" s="258"/>
    </row>
    <row r="41" spans="1:8" x14ac:dyDescent="0.25">
      <c r="B41" s="51"/>
      <c r="F41" s="259"/>
      <c r="G41" s="258"/>
      <c r="H41" s="50"/>
    </row>
    <row r="42" spans="1:8" x14ac:dyDescent="0.25">
      <c r="B42" s="51" t="s">
        <v>219</v>
      </c>
      <c r="F42" s="257">
        <f>F30</f>
        <v>0</v>
      </c>
      <c r="G42" s="258"/>
      <c r="H42" s="50"/>
    </row>
    <row r="43" spans="1:8" x14ac:dyDescent="0.25">
      <c r="B43" s="51"/>
      <c r="F43" s="259"/>
      <c r="G43" s="258"/>
      <c r="H43" s="50"/>
    </row>
    <row r="44" spans="1:8" x14ac:dyDescent="0.25">
      <c r="B44" s="51" t="s">
        <v>269</v>
      </c>
      <c r="F44" s="352">
        <f>ROUND((F40-F42),0)</f>
        <v>0</v>
      </c>
      <c r="G44" s="260"/>
      <c r="H44" s="106" t="s">
        <v>177</v>
      </c>
    </row>
    <row r="45" spans="1:8" x14ac:dyDescent="0.25">
      <c r="B45" s="51"/>
      <c r="F45" s="200"/>
      <c r="G45" s="261"/>
      <c r="H45" s="50"/>
    </row>
    <row r="46" spans="1:8" x14ac:dyDescent="0.25">
      <c r="B46" s="51"/>
    </row>
    <row r="47" spans="1:8" x14ac:dyDescent="0.25">
      <c r="A47" s="51" t="s">
        <v>78</v>
      </c>
      <c r="B47" s="51" t="s">
        <v>79</v>
      </c>
    </row>
    <row r="48" spans="1:8" x14ac:dyDescent="0.25">
      <c r="B48" s="51" t="s">
        <v>80</v>
      </c>
    </row>
    <row r="49" spans="1:8" x14ac:dyDescent="0.25">
      <c r="B49" s="51" t="s">
        <v>191</v>
      </c>
    </row>
    <row r="50" spans="1:8" x14ac:dyDescent="0.25">
      <c r="B50" s="51" t="s">
        <v>188</v>
      </c>
    </row>
    <row r="51" spans="1:8" x14ac:dyDescent="0.25">
      <c r="B51" s="51"/>
    </row>
    <row r="52" spans="1:8" x14ac:dyDescent="0.25">
      <c r="A52" s="262" t="s">
        <v>189</v>
      </c>
      <c r="B52" s="102"/>
      <c r="C52" s="102"/>
      <c r="D52" s="442"/>
      <c r="E52" s="442"/>
      <c r="F52" s="102"/>
      <c r="G52" s="102"/>
      <c r="H52" s="103"/>
    </row>
    <row r="53" spans="1:8" x14ac:dyDescent="0.25">
      <c r="B53" s="102"/>
      <c r="C53" s="102"/>
      <c r="D53" s="442"/>
      <c r="E53" s="442"/>
      <c r="F53" s="102"/>
      <c r="G53" s="102"/>
      <c r="H53" s="103"/>
    </row>
    <row r="54" spans="1:8" x14ac:dyDescent="0.25">
      <c r="B54" s="102"/>
      <c r="C54" s="102"/>
      <c r="D54" s="442"/>
      <c r="E54" s="442"/>
      <c r="F54" s="102"/>
      <c r="G54" s="102"/>
      <c r="H54" s="103"/>
    </row>
    <row r="55" spans="1:8" x14ac:dyDescent="0.25">
      <c r="B55" s="102"/>
      <c r="C55" s="102"/>
      <c r="D55" s="442"/>
      <c r="E55" s="442"/>
      <c r="F55" s="102"/>
      <c r="G55" s="102"/>
      <c r="H55" s="103"/>
    </row>
    <row r="56" spans="1:8" x14ac:dyDescent="0.25">
      <c r="B56" s="102"/>
      <c r="C56" s="102"/>
      <c r="D56" s="442"/>
      <c r="E56" s="442"/>
      <c r="F56" s="102"/>
      <c r="G56" s="102"/>
      <c r="H56" s="103"/>
    </row>
    <row r="57" spans="1:8" x14ac:dyDescent="0.25">
      <c r="B57" s="102"/>
      <c r="C57" s="102"/>
      <c r="D57" s="442"/>
      <c r="E57" s="442"/>
      <c r="F57" s="102"/>
      <c r="G57" s="102"/>
      <c r="H57" s="103"/>
    </row>
    <row r="58" spans="1:8" x14ac:dyDescent="0.25">
      <c r="B58" s="102"/>
      <c r="C58" s="102"/>
      <c r="D58" s="442"/>
      <c r="E58" s="442"/>
      <c r="F58" s="102"/>
      <c r="G58" s="102"/>
      <c r="H58" s="103"/>
    </row>
  </sheetData>
  <sheetProtection algorithmName="SHA-512" hashValue="qX/dfPHw1dJ7Hi2WVxKwoWQEA2OVoRQTpk/Y/dY2Scf1x9+qCzwKJnVimZ/MjMH7DVbzbmt6itF3sdvdcUy42Q==" saltValue="1kpSXR0GUta2BaGjX+hIGA==" spinCount="100000" sheet="1" selectLockedCells="1"/>
  <mergeCells count="15">
    <mergeCell ref="D57:E57"/>
    <mergeCell ref="D58:E58"/>
    <mergeCell ref="D52:E52"/>
    <mergeCell ref="D53:E53"/>
    <mergeCell ref="D54:E54"/>
    <mergeCell ref="D55:E55"/>
    <mergeCell ref="D56:E56"/>
    <mergeCell ref="B16:E16"/>
    <mergeCell ref="A3:H3"/>
    <mergeCell ref="A4:H4"/>
    <mergeCell ref="A5:H5"/>
    <mergeCell ref="G7:H7"/>
    <mergeCell ref="B7:E7"/>
    <mergeCell ref="B8:E8"/>
    <mergeCell ref="B9:E9"/>
  </mergeCells>
  <pageMargins left="0.5" right="0.5" top="0.5" bottom="0.5" header="0.5" footer="0.5"/>
  <pageSetup scale="87" orientation="portrait" horizontalDpi="4294967293" verticalDpi="4294967293" r:id="rId1"/>
  <headerFooter>
    <oddFooter>&amp;L&amp;8DHB-FQHC (10/2020)
Audit Section
&amp;C7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5"/>
    <pageSetUpPr fitToPage="1"/>
  </sheetPr>
  <dimension ref="A1:J61"/>
  <sheetViews>
    <sheetView showGridLines="0" zoomScaleNormal="100" workbookViewId="0">
      <selection activeCell="G21" sqref="G21"/>
    </sheetView>
  </sheetViews>
  <sheetFormatPr defaultColWidth="8.88671875" defaultRowHeight="13.2" x14ac:dyDescent="0.25"/>
  <cols>
    <col min="1" max="1" width="16.6640625" style="37" customWidth="1"/>
    <col min="2" max="2" width="11.44140625" style="37" customWidth="1"/>
    <col min="3" max="3" width="8.109375" style="37" customWidth="1"/>
    <col min="4" max="4" width="20.6640625" style="37" customWidth="1"/>
    <col min="5" max="6" width="8.88671875" style="37"/>
    <col min="7" max="7" width="15" style="157" customWidth="1"/>
    <col min="8" max="8" width="11.6640625" style="98" bestFit="1" customWidth="1"/>
    <col min="9" max="9" width="6.44140625" style="98" customWidth="1"/>
    <col min="10" max="10" width="12.44140625" style="37" customWidth="1"/>
    <col min="11" max="16384" width="8.88671875" style="37"/>
  </cols>
  <sheetData>
    <row r="1" spans="1:10" x14ac:dyDescent="0.25">
      <c r="A1" s="136"/>
      <c r="B1" s="136"/>
      <c r="F1" s="157"/>
      <c r="H1" s="183" t="s">
        <v>156</v>
      </c>
      <c r="I1" s="167"/>
    </row>
    <row r="2" spans="1:10" x14ac:dyDescent="0.25">
      <c r="F2" s="157"/>
      <c r="H2" s="168"/>
      <c r="I2" s="167"/>
    </row>
    <row r="3" spans="1:10" x14ac:dyDescent="0.25">
      <c r="F3" s="157"/>
      <c r="H3" s="168"/>
      <c r="I3" s="167"/>
    </row>
    <row r="4" spans="1:10" x14ac:dyDescent="0.25">
      <c r="A4" s="414" t="s">
        <v>136</v>
      </c>
      <c r="B4" s="414"/>
      <c r="C4" s="414"/>
      <c r="D4" s="414"/>
      <c r="E4" s="414"/>
      <c r="F4" s="414"/>
      <c r="G4" s="414"/>
      <c r="H4" s="414"/>
      <c r="I4" s="167"/>
    </row>
    <row r="5" spans="1:10" x14ac:dyDescent="0.25">
      <c r="A5" s="414" t="s">
        <v>322</v>
      </c>
      <c r="B5" s="414"/>
      <c r="C5" s="414"/>
      <c r="D5" s="414"/>
      <c r="E5" s="414"/>
      <c r="F5" s="414"/>
      <c r="G5" s="414"/>
      <c r="H5" s="414"/>
      <c r="I5" s="167"/>
    </row>
    <row r="6" spans="1:10" s="98" customFormat="1" x14ac:dyDescent="0.25">
      <c r="A6" s="414" t="s">
        <v>222</v>
      </c>
      <c r="B6" s="414">
        <f>'DHB-1'!B3</f>
        <v>0</v>
      </c>
      <c r="C6" s="414"/>
      <c r="D6" s="414"/>
      <c r="E6" s="414"/>
      <c r="F6" s="414"/>
      <c r="G6" s="414"/>
      <c r="H6" s="414"/>
    </row>
    <row r="7" spans="1:10" x14ac:dyDescent="0.25">
      <c r="H7" s="99"/>
      <c r="I7" s="99"/>
    </row>
    <row r="8" spans="1:10" ht="25.95" customHeight="1" x14ac:dyDescent="0.25">
      <c r="A8" s="333" t="str">
        <f>+'DHB-2'!A8</f>
        <v>PROVIDER NAME</v>
      </c>
      <c r="B8" s="415">
        <f>+Facesheet!D11</f>
        <v>0</v>
      </c>
      <c r="C8" s="415"/>
      <c r="D8" s="415"/>
      <c r="E8" s="139"/>
      <c r="G8" s="205" t="s">
        <v>137</v>
      </c>
      <c r="H8" s="142"/>
      <c r="I8" s="99"/>
    </row>
    <row r="9" spans="1:10" x14ac:dyDescent="0.25">
      <c r="A9" s="322" t="s">
        <v>326</v>
      </c>
      <c r="B9" s="407">
        <f>+Facesheet!A18</f>
        <v>0</v>
      </c>
      <c r="C9" s="407"/>
      <c r="D9" s="407"/>
      <c r="E9" s="139"/>
      <c r="G9" s="322" t="s">
        <v>152</v>
      </c>
      <c r="H9" s="327">
        <f>Facesheet!E15</f>
        <v>0</v>
      </c>
      <c r="I9" s="99"/>
    </row>
    <row r="10" spans="1:10" x14ac:dyDescent="0.25">
      <c r="A10" s="322" t="s">
        <v>325</v>
      </c>
      <c r="B10" s="407">
        <f>Facesheet!D18</f>
        <v>0</v>
      </c>
      <c r="C10" s="407"/>
      <c r="D10" s="407"/>
      <c r="E10" s="178"/>
      <c r="G10" s="322" t="s">
        <v>153</v>
      </c>
      <c r="H10" s="328">
        <f>Facesheet!H15</f>
        <v>0</v>
      </c>
      <c r="I10" s="99"/>
    </row>
    <row r="11" spans="1:10" x14ac:dyDescent="0.25">
      <c r="A11" s="39"/>
      <c r="B11" s="39"/>
      <c r="C11" s="143"/>
      <c r="D11" s="139"/>
      <c r="E11" s="139"/>
      <c r="F11" s="217"/>
      <c r="G11" s="180"/>
      <c r="H11" s="218"/>
      <c r="I11" s="99"/>
      <c r="J11" s="98"/>
    </row>
    <row r="12" spans="1:10" x14ac:dyDescent="0.25">
      <c r="A12" s="40"/>
      <c r="B12" s="40"/>
      <c r="C12" s="40"/>
      <c r="D12" s="40"/>
      <c r="E12" s="40"/>
      <c r="F12" s="40"/>
      <c r="G12" s="219"/>
      <c r="H12" s="210"/>
      <c r="I12" s="220"/>
      <c r="J12" s="98"/>
    </row>
    <row r="13" spans="1:10" x14ac:dyDescent="0.25">
      <c r="A13" s="39"/>
      <c r="B13" s="39"/>
      <c r="C13" s="39"/>
      <c r="D13" s="39"/>
      <c r="E13" s="39"/>
      <c r="F13" s="39"/>
      <c r="G13" s="153"/>
      <c r="H13" s="99"/>
      <c r="I13" s="220"/>
      <c r="J13" s="98"/>
    </row>
    <row r="14" spans="1:10" x14ac:dyDescent="0.25">
      <c r="A14" s="39"/>
      <c r="B14" s="39"/>
      <c r="C14" s="39"/>
      <c r="D14" s="39"/>
      <c r="E14" s="39"/>
      <c r="F14" s="39"/>
      <c r="G14" s="153"/>
      <c r="H14" s="99"/>
      <c r="I14" s="220"/>
      <c r="J14" s="98"/>
    </row>
    <row r="15" spans="1:10" x14ac:dyDescent="0.25">
      <c r="H15" s="99"/>
      <c r="I15" s="99"/>
      <c r="J15" s="98"/>
    </row>
    <row r="16" spans="1:10" x14ac:dyDescent="0.25">
      <c r="A16" s="221"/>
      <c r="B16" s="222"/>
      <c r="C16" s="222"/>
      <c r="D16" s="222"/>
      <c r="E16" s="222"/>
      <c r="F16" s="223"/>
      <c r="G16" s="224"/>
      <c r="H16" s="99"/>
      <c r="I16" s="99"/>
      <c r="J16" s="98"/>
    </row>
    <row r="17" spans="1:10" x14ac:dyDescent="0.25">
      <c r="A17" s="225"/>
      <c r="B17" s="193"/>
      <c r="C17" s="193"/>
      <c r="D17" s="226"/>
      <c r="E17" s="193"/>
      <c r="F17" s="227"/>
      <c r="G17" s="228" t="s">
        <v>81</v>
      </c>
      <c r="H17" s="99"/>
      <c r="I17" s="99"/>
      <c r="J17" s="98"/>
    </row>
    <row r="18" spans="1:10" x14ac:dyDescent="0.25">
      <c r="A18" s="443" t="s">
        <v>40</v>
      </c>
      <c r="B18" s="444"/>
      <c r="C18" s="444"/>
      <c r="D18" s="444"/>
      <c r="E18" s="444"/>
      <c r="F18" s="444"/>
      <c r="G18" s="229" t="s">
        <v>41</v>
      </c>
      <c r="H18" s="99"/>
      <c r="I18" s="99"/>
      <c r="J18" s="98"/>
    </row>
    <row r="19" spans="1:10" x14ac:dyDescent="0.25">
      <c r="G19" s="230"/>
      <c r="H19" s="99"/>
      <c r="I19" s="99"/>
      <c r="J19" s="98"/>
    </row>
    <row r="20" spans="1:10" x14ac:dyDescent="0.25">
      <c r="B20" s="51" t="s">
        <v>82</v>
      </c>
      <c r="G20" s="231"/>
      <c r="H20" s="99"/>
      <c r="I20" s="99"/>
      <c r="J20" s="98"/>
    </row>
    <row r="21" spans="1:10" x14ac:dyDescent="0.25">
      <c r="B21" s="51" t="s">
        <v>223</v>
      </c>
      <c r="G21" s="338"/>
      <c r="H21" s="99"/>
      <c r="I21" s="99"/>
      <c r="J21" s="98"/>
    </row>
    <row r="22" spans="1:10" x14ac:dyDescent="0.25">
      <c r="B22" s="51"/>
      <c r="G22" s="201"/>
    </row>
    <row r="23" spans="1:10" x14ac:dyDescent="0.25">
      <c r="B23" s="51" t="s">
        <v>83</v>
      </c>
      <c r="G23" s="231"/>
    </row>
    <row r="24" spans="1:10" x14ac:dyDescent="0.25">
      <c r="B24" s="51" t="s">
        <v>223</v>
      </c>
      <c r="G24" s="112"/>
    </row>
    <row r="25" spans="1:10" x14ac:dyDescent="0.25">
      <c r="B25" s="51"/>
      <c r="G25" s="201"/>
    </row>
    <row r="26" spans="1:10" x14ac:dyDescent="0.25">
      <c r="B26" s="51" t="s">
        <v>224</v>
      </c>
      <c r="G26" s="335">
        <f>G21-G24</f>
        <v>0</v>
      </c>
    </row>
    <row r="27" spans="1:10" x14ac:dyDescent="0.25">
      <c r="B27" s="51"/>
      <c r="G27" s="201"/>
    </row>
    <row r="28" spans="1:10" x14ac:dyDescent="0.25">
      <c r="B28" s="51" t="s">
        <v>84</v>
      </c>
      <c r="G28" s="231"/>
    </row>
    <row r="29" spans="1:10" x14ac:dyDescent="0.25">
      <c r="B29" s="51" t="s">
        <v>223</v>
      </c>
      <c r="G29" s="112"/>
    </row>
    <row r="30" spans="1:10" x14ac:dyDescent="0.25">
      <c r="B30" s="51"/>
      <c r="G30" s="201"/>
    </row>
    <row r="31" spans="1:10" x14ac:dyDescent="0.25">
      <c r="B31" s="51" t="s">
        <v>225</v>
      </c>
      <c r="G31" s="354">
        <f>G26-G29</f>
        <v>0</v>
      </c>
    </row>
    <row r="32" spans="1:10" x14ac:dyDescent="0.25">
      <c r="B32" s="51"/>
      <c r="G32" s="201"/>
      <c r="J32" s="52"/>
    </row>
    <row r="33" spans="2:8" x14ac:dyDescent="0.25">
      <c r="B33" s="51" t="s">
        <v>123</v>
      </c>
      <c r="G33" s="231"/>
    </row>
    <row r="34" spans="2:8" x14ac:dyDescent="0.25">
      <c r="B34" s="81" t="s">
        <v>266</v>
      </c>
      <c r="G34" s="335">
        <f>ROUND((G31*0.65),0)</f>
        <v>0</v>
      </c>
      <c r="H34" s="110" t="s">
        <v>155</v>
      </c>
    </row>
    <row r="35" spans="2:8" x14ac:dyDescent="0.25">
      <c r="B35" s="51"/>
    </row>
    <row r="36" spans="2:8" x14ac:dyDescent="0.25">
      <c r="B36" s="51"/>
    </row>
    <row r="37" spans="2:8" x14ac:dyDescent="0.25">
      <c r="B37" s="51"/>
    </row>
    <row r="38" spans="2:8" x14ac:dyDescent="0.25">
      <c r="B38" s="51"/>
    </row>
    <row r="39" spans="2:8" x14ac:dyDescent="0.25">
      <c r="B39" s="51"/>
    </row>
    <row r="40" spans="2:8" x14ac:dyDescent="0.25">
      <c r="B40" s="51"/>
    </row>
    <row r="41" spans="2:8" x14ac:dyDescent="0.25">
      <c r="B41" s="51"/>
    </row>
    <row r="42" spans="2:8" x14ac:dyDescent="0.25">
      <c r="B42" s="51"/>
    </row>
    <row r="43" spans="2:8" x14ac:dyDescent="0.25">
      <c r="B43" s="51"/>
    </row>
    <row r="44" spans="2:8" x14ac:dyDescent="0.25">
      <c r="B44" s="51"/>
    </row>
    <row r="45" spans="2:8" x14ac:dyDescent="0.25">
      <c r="B45" s="51"/>
    </row>
    <row r="46" spans="2:8" x14ac:dyDescent="0.25">
      <c r="B46" s="51"/>
    </row>
    <row r="47" spans="2:8" x14ac:dyDescent="0.25">
      <c r="B47" s="51"/>
    </row>
    <row r="48" spans="2:8" x14ac:dyDescent="0.25">
      <c r="B48" s="51"/>
    </row>
    <row r="49" spans="2:5" x14ac:dyDescent="0.25">
      <c r="B49" s="51"/>
    </row>
    <row r="50" spans="2:5" x14ac:dyDescent="0.25">
      <c r="B50" s="51"/>
    </row>
    <row r="51" spans="2:5" x14ac:dyDescent="0.25">
      <c r="B51" s="51"/>
    </row>
    <row r="52" spans="2:5" x14ac:dyDescent="0.25">
      <c r="B52" s="51"/>
    </row>
    <row r="53" spans="2:5" x14ac:dyDescent="0.25">
      <c r="B53" s="51"/>
    </row>
    <row r="61" spans="2:5" x14ac:dyDescent="0.25">
      <c r="E61" s="117"/>
    </row>
  </sheetData>
  <sheetProtection algorithmName="SHA-512" hashValue="+1auBQY7Qlw7Qhpnf13KuSojiiLu/6So1TqYY+3546HpEMHYjINgCk3d8MBTHXHnJUUXmtuFzsD0QTEmMBfKBA==" saltValue="QceqMBVriH/JuwGtCRI43A==" spinCount="100000" sheet="1" selectLockedCells="1"/>
  <mergeCells count="7">
    <mergeCell ref="A4:H4"/>
    <mergeCell ref="A5:H5"/>
    <mergeCell ref="A6:H6"/>
    <mergeCell ref="A18:F18"/>
    <mergeCell ref="B8:D8"/>
    <mergeCell ref="B10:D10"/>
    <mergeCell ref="B9:D9"/>
  </mergeCells>
  <phoneticPr fontId="11" type="noConversion"/>
  <printOptions horizontalCentered="1"/>
  <pageMargins left="0.5" right="0.5" top="0.5" bottom="0.5" header="0.5" footer="0.5"/>
  <pageSetup scale="96" fitToHeight="0" orientation="portrait" r:id="rId1"/>
  <headerFooter alignWithMargins="0">
    <oddFooter>&amp;L&amp;8DHB-FQHC (10/2020)
Audit Section&amp;C8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5"/>
  </sheetPr>
  <dimension ref="A1:J65"/>
  <sheetViews>
    <sheetView showGridLines="0" zoomScaleNormal="100" workbookViewId="0">
      <selection activeCell="G21" sqref="G21"/>
    </sheetView>
  </sheetViews>
  <sheetFormatPr defaultColWidth="8.88671875" defaultRowHeight="13.2" x14ac:dyDescent="0.25"/>
  <cols>
    <col min="1" max="1" width="17.5546875" style="37" customWidth="1"/>
    <col min="2" max="2" width="10.6640625" style="37" customWidth="1"/>
    <col min="3" max="3" width="13.109375" style="37" customWidth="1"/>
    <col min="4" max="5" width="8.88671875" style="37" customWidth="1"/>
    <col min="6" max="6" width="5.109375" style="37" customWidth="1"/>
    <col min="7" max="8" width="14.33203125" style="37" customWidth="1"/>
    <col min="9" max="9" width="13.5546875" style="37" customWidth="1"/>
    <col min="10" max="10" width="12.6640625" style="37" customWidth="1"/>
    <col min="11" max="16384" width="8.88671875" style="37"/>
  </cols>
  <sheetData>
    <row r="1" spans="1:10" x14ac:dyDescent="0.25">
      <c r="A1" s="134"/>
      <c r="B1" s="134"/>
      <c r="G1" s="157"/>
      <c r="H1" s="183" t="s">
        <v>157</v>
      </c>
      <c r="J1" s="182"/>
    </row>
    <row r="2" spans="1:10" s="98" customFormat="1" x14ac:dyDescent="0.25">
      <c r="G2" s="168"/>
      <c r="H2" s="168"/>
      <c r="I2" s="168"/>
      <c r="J2" s="167"/>
    </row>
    <row r="3" spans="1:10" x14ac:dyDescent="0.25">
      <c r="G3" s="157"/>
      <c r="H3" s="157"/>
      <c r="I3" s="157"/>
      <c r="J3" s="182"/>
    </row>
    <row r="4" spans="1:10" x14ac:dyDescent="0.25">
      <c r="A4" s="448" t="s">
        <v>136</v>
      </c>
      <c r="B4" s="449"/>
      <c r="C4" s="449"/>
      <c r="D4" s="449"/>
      <c r="E4" s="449"/>
      <c r="F4" s="449"/>
      <c r="G4" s="449"/>
      <c r="H4" s="449"/>
      <c r="I4" s="157"/>
      <c r="J4" s="182"/>
    </row>
    <row r="5" spans="1:10" x14ac:dyDescent="0.25">
      <c r="A5" s="448" t="s">
        <v>322</v>
      </c>
      <c r="B5" s="449"/>
      <c r="C5" s="449"/>
      <c r="D5" s="449"/>
      <c r="E5" s="449"/>
      <c r="F5" s="449"/>
      <c r="G5" s="449"/>
      <c r="H5" s="449"/>
      <c r="I5" s="157"/>
      <c r="J5" s="182"/>
    </row>
    <row r="6" spans="1:10" s="98" customFormat="1" x14ac:dyDescent="0.25">
      <c r="A6" s="448" t="s">
        <v>226</v>
      </c>
      <c r="B6" s="449"/>
      <c r="C6" s="449"/>
      <c r="D6" s="449"/>
      <c r="E6" s="449"/>
      <c r="F6" s="449"/>
      <c r="G6" s="449"/>
      <c r="H6" s="449"/>
      <c r="J6" s="204"/>
    </row>
    <row r="7" spans="1:10" x14ac:dyDescent="0.25">
      <c r="D7" s="116"/>
      <c r="E7" s="116"/>
      <c r="F7" s="139"/>
    </row>
    <row r="8" spans="1:10" x14ac:dyDescent="0.25">
      <c r="D8" s="115"/>
      <c r="E8" s="115"/>
      <c r="F8" s="139"/>
    </row>
    <row r="9" spans="1:10" ht="26.4" customHeight="1" x14ac:dyDescent="0.25">
      <c r="A9" s="333" t="str">
        <f>+'DHB-2'!A8</f>
        <v>PROVIDER NAME</v>
      </c>
      <c r="B9" s="415">
        <f>+Facesheet!D11</f>
        <v>0</v>
      </c>
      <c r="C9" s="415"/>
      <c r="D9" s="415"/>
      <c r="E9" s="415"/>
      <c r="F9" s="139"/>
      <c r="G9" s="205" t="s">
        <v>137</v>
      </c>
      <c r="H9" s="142"/>
    </row>
    <row r="10" spans="1:10" x14ac:dyDescent="0.25">
      <c r="A10" s="322" t="s">
        <v>326</v>
      </c>
      <c r="B10" s="416">
        <f>+Facesheet!A18</f>
        <v>0</v>
      </c>
      <c r="C10" s="416"/>
      <c r="D10" s="416"/>
      <c r="E10" s="416"/>
      <c r="F10" s="139"/>
      <c r="G10" s="322" t="s">
        <v>152</v>
      </c>
      <c r="H10" s="327">
        <f>Facesheet!E15</f>
        <v>0</v>
      </c>
    </row>
    <row r="11" spans="1:10" x14ac:dyDescent="0.25">
      <c r="A11" s="322" t="s">
        <v>325</v>
      </c>
      <c r="B11" s="416">
        <f>Facesheet!D18</f>
        <v>0</v>
      </c>
      <c r="C11" s="416"/>
      <c r="D11" s="416"/>
      <c r="E11" s="416"/>
      <c r="F11" s="178"/>
      <c r="G11" s="322" t="s">
        <v>153</v>
      </c>
      <c r="H11" s="328">
        <f>Facesheet!H15</f>
        <v>0</v>
      </c>
    </row>
    <row r="12" spans="1:10" x14ac:dyDescent="0.25">
      <c r="B12" s="133"/>
      <c r="C12" s="133"/>
      <c r="D12" s="206"/>
      <c r="E12" s="206"/>
      <c r="F12" s="139"/>
      <c r="G12" s="139"/>
    </row>
    <row r="13" spans="1:10" x14ac:dyDescent="0.25">
      <c r="A13" s="40"/>
      <c r="B13" s="40"/>
      <c r="C13" s="40"/>
      <c r="D13" s="41"/>
      <c r="E13" s="41"/>
      <c r="F13" s="40"/>
      <c r="G13" s="40"/>
      <c r="H13" s="40"/>
      <c r="I13" s="207"/>
      <c r="J13" s="207"/>
    </row>
    <row r="14" spans="1:10" x14ac:dyDescent="0.25">
      <c r="A14" s="208"/>
      <c r="B14" s="39"/>
      <c r="C14" s="39"/>
      <c r="D14" s="177"/>
      <c r="E14" s="177"/>
      <c r="F14" s="39"/>
      <c r="G14" s="39"/>
      <c r="H14" s="39"/>
      <c r="I14" s="186"/>
      <c r="J14" s="186"/>
    </row>
    <row r="15" spans="1:10" x14ac:dyDescent="0.25">
      <c r="A15" s="209"/>
      <c r="B15" s="40"/>
      <c r="C15" s="40"/>
      <c r="D15" s="40"/>
      <c r="E15" s="40"/>
      <c r="F15" s="40"/>
      <c r="G15" s="210"/>
      <c r="H15" s="210"/>
      <c r="I15" s="186"/>
      <c r="J15" s="186"/>
    </row>
    <row r="16" spans="1:10" s="51" customFormat="1" x14ac:dyDescent="0.25">
      <c r="A16" s="187"/>
      <c r="B16" s="188"/>
      <c r="C16" s="188"/>
      <c r="D16" s="188"/>
      <c r="E16" s="188"/>
      <c r="F16" s="188"/>
      <c r="G16" s="211"/>
      <c r="H16" s="212" t="s">
        <v>115</v>
      </c>
      <c r="I16" s="202"/>
      <c r="J16" s="445"/>
    </row>
    <row r="17" spans="1:10" s="51" customFormat="1" x14ac:dyDescent="0.25">
      <c r="A17" s="191"/>
      <c r="B17" s="192"/>
      <c r="C17" s="193"/>
      <c r="D17" s="192"/>
      <c r="E17" s="192"/>
      <c r="F17" s="192"/>
      <c r="G17" s="213" t="s">
        <v>85</v>
      </c>
      <c r="H17" s="213" t="s">
        <v>86</v>
      </c>
      <c r="I17" s="202"/>
      <c r="J17" s="446"/>
    </row>
    <row r="18" spans="1:10" x14ac:dyDescent="0.25">
      <c r="A18" s="447" t="s">
        <v>40</v>
      </c>
      <c r="B18" s="429"/>
      <c r="C18" s="429"/>
      <c r="D18" s="429"/>
      <c r="E18" s="429"/>
      <c r="F18" s="430"/>
      <c r="G18" s="214" t="s">
        <v>41</v>
      </c>
      <c r="H18" s="214" t="s">
        <v>42</v>
      </c>
      <c r="I18" s="215"/>
      <c r="J18" s="446"/>
    </row>
    <row r="19" spans="1:10" x14ac:dyDescent="0.25">
      <c r="A19" s="39"/>
      <c r="B19" s="39"/>
      <c r="C19" s="39"/>
      <c r="D19" s="39"/>
      <c r="E19" s="99"/>
      <c r="F19" s="99"/>
      <c r="G19" s="42"/>
      <c r="H19" s="42"/>
      <c r="I19" s="186"/>
      <c r="J19" s="186"/>
    </row>
    <row r="20" spans="1:10" x14ac:dyDescent="0.25">
      <c r="A20" s="51" t="s">
        <v>87</v>
      </c>
      <c r="E20" s="98"/>
      <c r="F20" s="98"/>
      <c r="G20" s="77"/>
      <c r="H20" s="77"/>
      <c r="I20" s="186"/>
      <c r="J20" s="186"/>
    </row>
    <row r="21" spans="1:10" x14ac:dyDescent="0.25">
      <c r="A21" s="51" t="s">
        <v>271</v>
      </c>
      <c r="E21" s="98"/>
      <c r="F21" s="98"/>
      <c r="G21" s="337"/>
      <c r="H21" s="337"/>
      <c r="I21" s="197"/>
      <c r="J21" s="197"/>
    </row>
    <row r="22" spans="1:10" x14ac:dyDescent="0.25">
      <c r="A22" s="51"/>
      <c r="E22" s="98"/>
      <c r="F22" s="98"/>
      <c r="G22" s="152"/>
      <c r="H22" s="151"/>
      <c r="I22" s="186"/>
      <c r="J22" s="186"/>
    </row>
    <row r="23" spans="1:10" x14ac:dyDescent="0.25">
      <c r="A23" s="51" t="s">
        <v>88</v>
      </c>
      <c r="E23" s="98"/>
      <c r="F23" s="98"/>
      <c r="G23" s="152"/>
      <c r="H23" s="152"/>
      <c r="I23" s="186"/>
      <c r="J23" s="186"/>
    </row>
    <row r="24" spans="1:10" x14ac:dyDescent="0.25">
      <c r="A24" s="51" t="s">
        <v>309</v>
      </c>
      <c r="E24" s="98"/>
      <c r="F24" s="98"/>
      <c r="G24" s="363"/>
      <c r="H24" s="348"/>
      <c r="I24" s="186"/>
      <c r="J24" s="186"/>
    </row>
    <row r="25" spans="1:10" x14ac:dyDescent="0.25">
      <c r="A25" s="51"/>
      <c r="E25" s="98"/>
      <c r="F25" s="98"/>
      <c r="G25" s="151"/>
      <c r="H25" s="151"/>
      <c r="I25" s="186"/>
      <c r="J25" s="186"/>
    </row>
    <row r="26" spans="1:10" x14ac:dyDescent="0.25">
      <c r="A26" s="51" t="s">
        <v>89</v>
      </c>
      <c r="E26" s="98"/>
      <c r="F26" s="98"/>
      <c r="G26" s="152"/>
      <c r="H26" s="152"/>
      <c r="I26" s="186"/>
      <c r="J26" s="186"/>
    </row>
    <row r="27" spans="1:10" x14ac:dyDescent="0.25">
      <c r="A27" s="51" t="s">
        <v>270</v>
      </c>
      <c r="E27" s="98"/>
      <c r="F27" s="98"/>
      <c r="G27" s="355">
        <f>ROUND((G21*G24),0)</f>
        <v>0</v>
      </c>
      <c r="H27" s="355">
        <f>ROUND((H21*H24),0)</f>
        <v>0</v>
      </c>
      <c r="I27" s="200"/>
      <c r="J27" s="200"/>
    </row>
    <row r="28" spans="1:10" x14ac:dyDescent="0.25">
      <c r="A28" s="51"/>
      <c r="E28" s="98"/>
      <c r="F28" s="98"/>
      <c r="G28" s="216"/>
      <c r="H28" s="151"/>
      <c r="I28" s="186"/>
      <c r="J28" s="186"/>
    </row>
    <row r="29" spans="1:10" x14ac:dyDescent="0.25">
      <c r="A29" s="51" t="s">
        <v>90</v>
      </c>
      <c r="E29" s="98"/>
      <c r="F29" s="98"/>
      <c r="G29" s="216"/>
      <c r="H29" s="152"/>
      <c r="I29" s="186"/>
      <c r="J29" s="186"/>
    </row>
    <row r="30" spans="1:10" x14ac:dyDescent="0.25">
      <c r="A30" s="51" t="s">
        <v>91</v>
      </c>
      <c r="E30" s="98"/>
      <c r="F30" s="98"/>
      <c r="G30" s="216"/>
      <c r="H30" s="152"/>
      <c r="I30" s="186"/>
      <c r="J30" s="186"/>
    </row>
    <row r="31" spans="1:10" x14ac:dyDescent="0.25">
      <c r="A31" s="51" t="s">
        <v>227</v>
      </c>
      <c r="E31" s="98"/>
      <c r="F31" s="98"/>
      <c r="G31" s="216"/>
      <c r="H31" s="355">
        <f>G27+H27+I27+J27</f>
        <v>0</v>
      </c>
      <c r="I31" s="186"/>
      <c r="J31" s="202"/>
    </row>
    <row r="32" spans="1:10" x14ac:dyDescent="0.25">
      <c r="B32" s="51"/>
    </row>
    <row r="33" spans="2:2" x14ac:dyDescent="0.25">
      <c r="B33" s="51"/>
    </row>
    <row r="34" spans="2:2" x14ac:dyDescent="0.25">
      <c r="B34" s="51"/>
    </row>
    <row r="35" spans="2:2" x14ac:dyDescent="0.25">
      <c r="B35" s="51"/>
    </row>
    <row r="63" spans="1:1" x14ac:dyDescent="0.25">
      <c r="A63" s="51"/>
    </row>
    <row r="64" spans="1:1" x14ac:dyDescent="0.25">
      <c r="A64" s="203"/>
    </row>
    <row r="65" spans="6:6" x14ac:dyDescent="0.25">
      <c r="F65" s="117"/>
    </row>
  </sheetData>
  <sheetProtection algorithmName="SHA-512" hashValue="p8UvKixq3RQI5U3cHYu9QOEdbJJBlTK1Wm9B6h7hysYaWFLJJfRZ8R4XeCAgw1eelrqN6MrUfHj8a/fbfGjnpA==" saltValue="mOSPdELoeEJ/ua++hZmmXw==" spinCount="100000" sheet="1" selectLockedCells="1"/>
  <mergeCells count="8">
    <mergeCell ref="J16:J18"/>
    <mergeCell ref="A18:F18"/>
    <mergeCell ref="A4:H4"/>
    <mergeCell ref="A5:H5"/>
    <mergeCell ref="B9:E9"/>
    <mergeCell ref="B10:E10"/>
    <mergeCell ref="B11:E11"/>
    <mergeCell ref="A6:H6"/>
  </mergeCells>
  <phoneticPr fontId="11" type="noConversion"/>
  <printOptions horizontalCentered="1"/>
  <pageMargins left="0.5" right="0.5" top="0.5" bottom="0.5" header="0.5" footer="0.5"/>
  <pageSetup orientation="portrait" r:id="rId1"/>
  <headerFooter alignWithMargins="0">
    <oddFooter>&amp;L&amp;8DHB-FQHC (10/2020)
Audit Section)&amp;C9</oddFooter>
  </headerFooter>
  <ignoredErrors>
    <ignoredError sqref="G18:H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5"/>
  </sheetPr>
  <dimension ref="A1:I57"/>
  <sheetViews>
    <sheetView showGridLines="0" zoomScaleNormal="100" workbookViewId="0">
      <selection activeCell="H22" sqref="H22"/>
    </sheetView>
  </sheetViews>
  <sheetFormatPr defaultColWidth="8.88671875" defaultRowHeight="13.2" x14ac:dyDescent="0.25"/>
  <cols>
    <col min="1" max="1" width="16.88671875" style="37" customWidth="1"/>
    <col min="2" max="2" width="10.6640625" style="37" customWidth="1"/>
    <col min="3" max="4" width="13.109375" style="37" customWidth="1"/>
    <col min="5" max="5" width="8.88671875" style="37" customWidth="1"/>
    <col min="6" max="6" width="8" style="37" customWidth="1"/>
    <col min="7" max="7" width="8.5546875" style="37" customWidth="1"/>
    <col min="8" max="8" width="13.5546875" style="37" customWidth="1"/>
    <col min="9" max="9" width="12.6640625" style="37" customWidth="1"/>
    <col min="10" max="16384" width="8.88671875" style="37"/>
  </cols>
  <sheetData>
    <row r="1" spans="1:9" x14ac:dyDescent="0.25">
      <c r="A1" s="134"/>
      <c r="B1" s="134"/>
      <c r="H1" s="166" t="s">
        <v>159</v>
      </c>
      <c r="I1" s="182"/>
    </row>
    <row r="2" spans="1:9" s="98" customFormat="1" x14ac:dyDescent="0.25">
      <c r="G2" s="168"/>
      <c r="H2" s="168"/>
      <c r="I2" s="167"/>
    </row>
    <row r="3" spans="1:9" x14ac:dyDescent="0.25">
      <c r="G3" s="157"/>
      <c r="H3" s="157"/>
      <c r="I3" s="182"/>
    </row>
    <row r="4" spans="1:9" x14ac:dyDescent="0.25">
      <c r="A4" s="414" t="s">
        <v>136</v>
      </c>
      <c r="B4" s="414"/>
      <c r="C4" s="414"/>
      <c r="D4" s="414"/>
      <c r="E4" s="414"/>
      <c r="F4" s="414"/>
      <c r="G4" s="414"/>
      <c r="H4" s="414"/>
      <c r="I4" s="182"/>
    </row>
    <row r="5" spans="1:9" x14ac:dyDescent="0.25">
      <c r="A5" s="414" t="s">
        <v>322</v>
      </c>
      <c r="B5" s="414"/>
      <c r="C5" s="414"/>
      <c r="D5" s="414"/>
      <c r="E5" s="414"/>
      <c r="F5" s="414"/>
      <c r="G5" s="414"/>
      <c r="H5" s="414"/>
      <c r="I5" s="182"/>
    </row>
    <row r="6" spans="1:9" x14ac:dyDescent="0.25">
      <c r="A6" s="414" t="s">
        <v>196</v>
      </c>
      <c r="B6" s="414"/>
      <c r="C6" s="414"/>
      <c r="D6" s="414"/>
      <c r="E6" s="414"/>
      <c r="F6" s="414"/>
      <c r="G6" s="414"/>
      <c r="H6" s="414"/>
    </row>
    <row r="7" spans="1:9" x14ac:dyDescent="0.25">
      <c r="B7" s="39"/>
      <c r="C7" s="454"/>
      <c r="D7" s="454"/>
      <c r="E7" s="455"/>
      <c r="F7" s="455"/>
      <c r="G7" s="39"/>
    </row>
    <row r="8" spans="1:9" x14ac:dyDescent="0.25">
      <c r="A8" s="137"/>
      <c r="B8" s="138"/>
      <c r="H8" s="183"/>
    </row>
    <row r="9" spans="1:9" ht="26.4" customHeight="1" x14ac:dyDescent="0.25">
      <c r="A9" s="333" t="str">
        <f>+'DHB-2'!A8</f>
        <v>PROVIDER NAME</v>
      </c>
      <c r="B9" s="415">
        <f>+Facesheet!D11</f>
        <v>0</v>
      </c>
      <c r="C9" s="415"/>
      <c r="D9" s="415"/>
      <c r="E9" s="415"/>
      <c r="F9" s="139"/>
      <c r="G9" s="175" t="s">
        <v>137</v>
      </c>
      <c r="H9" s="176"/>
    </row>
    <row r="10" spans="1:9" x14ac:dyDescent="0.25">
      <c r="A10" s="322" t="s">
        <v>326</v>
      </c>
      <c r="B10" s="451">
        <f>+Facesheet!A18</f>
        <v>0</v>
      </c>
      <c r="C10" s="452"/>
      <c r="D10" s="452"/>
      <c r="E10" s="453"/>
      <c r="F10" s="139"/>
      <c r="G10" s="175" t="s">
        <v>152</v>
      </c>
      <c r="H10" s="329">
        <f>Facesheet!E15</f>
        <v>0</v>
      </c>
    </row>
    <row r="11" spans="1:9" x14ac:dyDescent="0.25">
      <c r="A11" s="322" t="s">
        <v>325</v>
      </c>
      <c r="B11" s="450">
        <f>Facesheet!D18</f>
        <v>0</v>
      </c>
      <c r="C11" s="450"/>
      <c r="D11" s="450"/>
      <c r="E11" s="450"/>
      <c r="F11" s="178"/>
      <c r="G11" s="175" t="s">
        <v>153</v>
      </c>
      <c r="H11" s="330">
        <f>Facesheet!H15</f>
        <v>0</v>
      </c>
    </row>
    <row r="12" spans="1:9" s="39" customFormat="1" x14ac:dyDescent="0.25">
      <c r="A12" s="88"/>
      <c r="B12" s="179"/>
      <c r="C12" s="456"/>
      <c r="D12" s="456"/>
      <c r="E12" s="457"/>
      <c r="F12" s="457"/>
      <c r="G12" s="89"/>
      <c r="H12" s="180"/>
    </row>
    <row r="13" spans="1:9" x14ac:dyDescent="0.25">
      <c r="A13" s="39"/>
      <c r="B13" s="39"/>
      <c r="C13" s="39"/>
      <c r="D13" s="39"/>
      <c r="E13" s="177"/>
      <c r="F13" s="39"/>
      <c r="G13" s="40"/>
      <c r="H13" s="40"/>
      <c r="I13" s="39"/>
    </row>
    <row r="14" spans="1:9" x14ac:dyDescent="0.25">
      <c r="A14" s="184"/>
      <c r="B14" s="184"/>
      <c r="C14" s="184"/>
      <c r="D14" s="184"/>
      <c r="E14" s="185"/>
      <c r="F14" s="184"/>
      <c r="G14" s="39"/>
      <c r="H14" s="186"/>
      <c r="I14" s="186"/>
    </row>
    <row r="15" spans="1:9" x14ac:dyDescent="0.25">
      <c r="A15" s="39"/>
      <c r="B15" s="39"/>
      <c r="C15" s="39"/>
      <c r="D15" s="39"/>
      <c r="E15" s="177"/>
      <c r="F15" s="39"/>
      <c r="G15" s="39"/>
      <c r="H15" s="186"/>
      <c r="I15" s="186"/>
    </row>
    <row r="16" spans="1:9" ht="13.5" customHeight="1" x14ac:dyDescent="0.25">
      <c r="A16" s="39"/>
      <c r="B16" s="39"/>
      <c r="C16" s="39"/>
      <c r="D16" s="39"/>
      <c r="E16" s="39"/>
      <c r="F16" s="39"/>
      <c r="G16" s="39"/>
      <c r="H16" s="186"/>
      <c r="I16" s="186"/>
    </row>
    <row r="17" spans="1:9" s="51" customFormat="1" ht="10.199999999999999" x14ac:dyDescent="0.2">
      <c r="A17" s="187"/>
      <c r="B17" s="188"/>
      <c r="C17" s="188"/>
      <c r="D17" s="188"/>
      <c r="E17" s="188"/>
      <c r="F17" s="188"/>
      <c r="G17" s="189"/>
      <c r="H17" s="190"/>
      <c r="I17" s="445"/>
    </row>
    <row r="18" spans="1:9" s="51" customFormat="1" x14ac:dyDescent="0.25">
      <c r="A18" s="191"/>
      <c r="B18" s="192"/>
      <c r="C18" s="193"/>
      <c r="D18" s="193"/>
      <c r="E18" s="192"/>
      <c r="F18" s="192"/>
      <c r="G18" s="194"/>
      <c r="H18" s="195"/>
      <c r="I18" s="446"/>
    </row>
    <row r="19" spans="1:9" x14ac:dyDescent="0.25">
      <c r="A19" s="447" t="s">
        <v>40</v>
      </c>
      <c r="B19" s="429"/>
      <c r="C19" s="429"/>
      <c r="D19" s="429"/>
      <c r="E19" s="429"/>
      <c r="F19" s="429"/>
      <c r="G19" s="196"/>
      <c r="H19" s="150" t="s">
        <v>41</v>
      </c>
      <c r="I19" s="446"/>
    </row>
    <row r="20" spans="1:9" x14ac:dyDescent="0.25">
      <c r="A20" s="39"/>
      <c r="B20" s="39"/>
      <c r="C20" s="39"/>
      <c r="D20" s="39"/>
      <c r="E20" s="39"/>
      <c r="F20" s="39"/>
      <c r="H20" s="42"/>
      <c r="I20" s="186"/>
    </row>
    <row r="21" spans="1:9" x14ac:dyDescent="0.25">
      <c r="A21" s="51" t="s">
        <v>124</v>
      </c>
      <c r="B21" s="127"/>
      <c r="C21" s="127"/>
      <c r="D21" s="127"/>
      <c r="E21" s="127"/>
      <c r="F21" s="127"/>
      <c r="G21" s="127"/>
      <c r="H21" s="77"/>
      <c r="I21" s="186"/>
    </row>
    <row r="22" spans="1:9" x14ac:dyDescent="0.25">
      <c r="A22" s="51" t="s">
        <v>310</v>
      </c>
      <c r="B22" s="127"/>
      <c r="C22" s="127"/>
      <c r="D22" s="127"/>
      <c r="E22" s="127"/>
      <c r="F22" s="127"/>
      <c r="G22" s="127"/>
      <c r="H22" s="348"/>
      <c r="I22" s="197"/>
    </row>
    <row r="23" spans="1:9" x14ac:dyDescent="0.25">
      <c r="A23" s="127"/>
      <c r="B23" s="127"/>
      <c r="C23" s="127"/>
      <c r="D23" s="127"/>
      <c r="E23" s="127"/>
      <c r="F23" s="127"/>
      <c r="G23" s="127"/>
      <c r="H23" s="49"/>
      <c r="I23" s="186"/>
    </row>
    <row r="24" spans="1:9" x14ac:dyDescent="0.25">
      <c r="A24" s="51" t="s">
        <v>125</v>
      </c>
      <c r="B24" s="127"/>
      <c r="C24" s="127"/>
      <c r="D24" s="127"/>
      <c r="E24" s="127"/>
      <c r="F24" s="127"/>
      <c r="G24" s="127"/>
      <c r="H24" s="198"/>
      <c r="I24" s="186"/>
    </row>
    <row r="25" spans="1:9" x14ac:dyDescent="0.25">
      <c r="A25" s="51" t="s">
        <v>311</v>
      </c>
      <c r="B25" s="127"/>
      <c r="C25" s="127"/>
      <c r="D25" s="127"/>
      <c r="E25" s="127"/>
      <c r="F25" s="127"/>
      <c r="G25" s="127"/>
      <c r="H25" s="348"/>
      <c r="I25" s="186"/>
    </row>
    <row r="26" spans="1:9" x14ac:dyDescent="0.25">
      <c r="A26" s="51"/>
      <c r="B26" s="127"/>
      <c r="C26" s="127"/>
      <c r="D26" s="127"/>
      <c r="E26" s="127"/>
      <c r="F26" s="127"/>
      <c r="G26" s="127"/>
      <c r="H26" s="151"/>
      <c r="I26" s="186"/>
    </row>
    <row r="27" spans="1:9" x14ac:dyDescent="0.25">
      <c r="A27" s="51" t="s">
        <v>128</v>
      </c>
      <c r="B27" s="127"/>
      <c r="C27" s="127"/>
      <c r="D27" s="127"/>
      <c r="E27" s="127"/>
      <c r="F27" s="127"/>
      <c r="G27" s="127"/>
      <c r="H27" s="152"/>
      <c r="I27" s="186"/>
    </row>
    <row r="28" spans="1:9" x14ac:dyDescent="0.25">
      <c r="A28" s="51" t="s">
        <v>228</v>
      </c>
      <c r="B28" s="127"/>
      <c r="C28" s="127"/>
      <c r="D28" s="127"/>
      <c r="E28" s="127"/>
      <c r="F28" s="127"/>
      <c r="G28" s="127"/>
      <c r="H28" s="199" t="str">
        <f>IF(H22=0,"0%",(H22/H25))</f>
        <v>0%</v>
      </c>
      <c r="I28" s="200"/>
    </row>
    <row r="29" spans="1:9" x14ac:dyDescent="0.25">
      <c r="A29" s="51"/>
      <c r="B29" s="127"/>
      <c r="C29" s="127"/>
      <c r="D29" s="127"/>
      <c r="E29" s="127"/>
      <c r="F29" s="127"/>
      <c r="G29" s="127"/>
      <c r="H29" s="151"/>
      <c r="I29" s="186"/>
    </row>
    <row r="30" spans="1:9" x14ac:dyDescent="0.25">
      <c r="A30" s="51" t="s">
        <v>126</v>
      </c>
      <c r="B30" s="127"/>
      <c r="C30" s="127"/>
      <c r="D30" s="127"/>
      <c r="E30" s="127"/>
      <c r="F30" s="127"/>
      <c r="G30" s="127"/>
      <c r="H30" s="152"/>
      <c r="I30" s="186"/>
    </row>
    <row r="31" spans="1:9" x14ac:dyDescent="0.25">
      <c r="A31" s="51" t="s">
        <v>312</v>
      </c>
      <c r="B31" s="127"/>
      <c r="C31" s="127"/>
      <c r="D31" s="127"/>
      <c r="E31" s="127"/>
      <c r="F31" s="127"/>
      <c r="G31" s="127"/>
      <c r="H31" s="338"/>
      <c r="I31" s="186"/>
    </row>
    <row r="32" spans="1:9" x14ac:dyDescent="0.25">
      <c r="A32" s="51"/>
      <c r="B32" s="127"/>
      <c r="C32" s="127"/>
      <c r="D32" s="127"/>
      <c r="E32" s="127"/>
      <c r="F32" s="127"/>
      <c r="G32" s="127"/>
      <c r="H32" s="201"/>
      <c r="I32" s="202"/>
    </row>
    <row r="33" spans="1:8" x14ac:dyDescent="0.25">
      <c r="A33" s="51" t="s">
        <v>127</v>
      </c>
      <c r="B33" s="127"/>
      <c r="C33" s="127"/>
      <c r="D33" s="127"/>
      <c r="E33" s="127"/>
      <c r="F33" s="127"/>
      <c r="G33" s="127"/>
      <c r="H33" s="77"/>
    </row>
    <row r="34" spans="1:8" x14ac:dyDescent="0.25">
      <c r="A34" s="81" t="s">
        <v>229</v>
      </c>
      <c r="B34" s="127"/>
      <c r="C34" s="127"/>
      <c r="D34" s="127"/>
      <c r="E34" s="127"/>
      <c r="F34" s="127"/>
      <c r="G34" s="127"/>
      <c r="H34" s="352">
        <f>ROUND((H28*H31),0)</f>
        <v>0</v>
      </c>
    </row>
    <row r="35" spans="1:8" x14ac:dyDescent="0.25">
      <c r="B35" s="51"/>
    </row>
    <row r="36" spans="1:8" x14ac:dyDescent="0.25">
      <c r="B36" s="51"/>
    </row>
    <row r="54" spans="1:6" x14ac:dyDescent="0.25">
      <c r="A54" s="51"/>
    </row>
    <row r="55" spans="1:6" x14ac:dyDescent="0.25">
      <c r="A55" s="203"/>
    </row>
    <row r="56" spans="1:6" x14ac:dyDescent="0.25">
      <c r="F56" s="117"/>
    </row>
    <row r="57" spans="1:6" x14ac:dyDescent="0.25">
      <c r="A57" s="98"/>
      <c r="B57" s="98"/>
      <c r="C57" s="98"/>
      <c r="D57" s="98"/>
      <c r="E57" s="98"/>
      <c r="F57" s="98"/>
    </row>
  </sheetData>
  <sheetProtection algorithmName="SHA-512" hashValue="yOh44h0VWsVePaqRaJ2e9hccrcy5JHD6Sht3zKLzHc9qukmi6w+c5FkjqJkOxb/DtifmM2gSHV9/WWGk7KtSgA==" saltValue="nvcN2Q9ZsWEbBHmcuaP58w==" spinCount="100000" sheet="1" selectLockedCells="1"/>
  <mergeCells count="10">
    <mergeCell ref="C7:F7"/>
    <mergeCell ref="C12:F12"/>
    <mergeCell ref="A4:H4"/>
    <mergeCell ref="A5:H5"/>
    <mergeCell ref="A6:H6"/>
    <mergeCell ref="I17:I19"/>
    <mergeCell ref="A19:F19"/>
    <mergeCell ref="B9:E9"/>
    <mergeCell ref="B11:E11"/>
    <mergeCell ref="B10:E10"/>
  </mergeCells>
  <pageMargins left="0.5" right="0.5" top="0.5" bottom="0.5" header="0.5" footer="0.5"/>
  <pageSetup fitToHeight="0" orientation="portrait" horizontalDpi="4294967294" verticalDpi="4294967294" r:id="rId1"/>
  <headerFooter>
    <oddFooter>&amp;L&amp;8DHB-FQHC (10/2020)
Audit Section&amp;C10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5"/>
  </sheetPr>
  <dimension ref="A1:Q62"/>
  <sheetViews>
    <sheetView showGridLines="0" zoomScaleNormal="100" workbookViewId="0">
      <selection activeCell="G27" sqref="G27"/>
    </sheetView>
  </sheetViews>
  <sheetFormatPr defaultColWidth="9.109375" defaultRowHeight="13.2" x14ac:dyDescent="0.25"/>
  <cols>
    <col min="1" max="1" width="16.77734375" style="37" customWidth="1"/>
    <col min="2" max="2" width="12.44140625" style="37" customWidth="1"/>
    <col min="3" max="4" width="7.6640625" style="37" customWidth="1"/>
    <col min="5" max="5" width="12.6640625" style="37" customWidth="1"/>
    <col min="6" max="6" width="3.6640625" style="37" customWidth="1"/>
    <col min="7" max="7" width="10.44140625" style="37" customWidth="1"/>
    <col min="8" max="8" width="11.109375" style="37" customWidth="1"/>
    <col min="9" max="9" width="15.6640625" style="37" customWidth="1"/>
    <col min="10" max="10" width="9.109375" style="37"/>
    <col min="11" max="17" width="9.109375" style="98"/>
    <col min="18" max="16384" width="9.109375" style="37"/>
  </cols>
  <sheetData>
    <row r="1" spans="1:17" x14ac:dyDescent="0.25">
      <c r="A1" s="136"/>
      <c r="B1" s="136"/>
      <c r="G1" s="157"/>
      <c r="I1" s="166" t="s">
        <v>158</v>
      </c>
    </row>
    <row r="2" spans="1:17" s="98" customFormat="1" x14ac:dyDescent="0.25">
      <c r="B2" s="167"/>
      <c r="G2" s="168"/>
      <c r="H2" s="168"/>
      <c r="I2" s="168"/>
      <c r="J2" s="167"/>
    </row>
    <row r="3" spans="1:17" x14ac:dyDescent="0.25">
      <c r="G3" s="157"/>
      <c r="H3" s="157"/>
      <c r="I3" s="157"/>
      <c r="J3" s="167"/>
    </row>
    <row r="4" spans="1:17" s="98" customFormat="1" x14ac:dyDescent="0.25">
      <c r="A4" s="448" t="s">
        <v>136</v>
      </c>
      <c r="B4" s="448"/>
      <c r="C4" s="448"/>
      <c r="D4" s="448"/>
      <c r="E4" s="448"/>
      <c r="F4" s="448"/>
      <c r="G4" s="448"/>
      <c r="H4" s="448"/>
      <c r="I4" s="448"/>
      <c r="J4" s="169"/>
    </row>
    <row r="5" spans="1:17" s="98" customFormat="1" x14ac:dyDescent="0.25">
      <c r="A5" s="448" t="s">
        <v>322</v>
      </c>
      <c r="B5" s="448"/>
      <c r="C5" s="448"/>
      <c r="D5" s="448"/>
      <c r="E5" s="448"/>
      <c r="F5" s="448"/>
      <c r="G5" s="448"/>
      <c r="H5" s="448"/>
      <c r="I5" s="448"/>
      <c r="J5" s="169"/>
    </row>
    <row r="6" spans="1:17" s="98" customFormat="1" x14ac:dyDescent="0.25">
      <c r="A6" s="448" t="s">
        <v>194</v>
      </c>
      <c r="B6" s="448"/>
      <c r="C6" s="448"/>
      <c r="D6" s="448"/>
      <c r="E6" s="448"/>
      <c r="F6" s="448"/>
      <c r="G6" s="448"/>
      <c r="H6" s="448"/>
      <c r="I6" s="448"/>
      <c r="J6" s="169"/>
    </row>
    <row r="7" spans="1:17" x14ac:dyDescent="0.25">
      <c r="A7" s="448" t="s">
        <v>195</v>
      </c>
      <c r="B7" s="448"/>
      <c r="C7" s="448"/>
      <c r="D7" s="448"/>
      <c r="E7" s="448"/>
      <c r="F7" s="448"/>
      <c r="G7" s="448"/>
      <c r="H7" s="448"/>
      <c r="I7" s="448"/>
      <c r="J7" s="170"/>
    </row>
    <row r="8" spans="1:17" s="39" customFormat="1" x14ac:dyDescent="0.25">
      <c r="A8" s="141"/>
      <c r="B8" s="171"/>
      <c r="C8" s="172"/>
      <c r="D8" s="172"/>
      <c r="F8" s="172"/>
      <c r="G8" s="142"/>
      <c r="H8" s="142"/>
      <c r="K8" s="173"/>
      <c r="L8" s="173"/>
      <c r="M8" s="173"/>
      <c r="N8" s="173"/>
      <c r="O8" s="99"/>
      <c r="P8" s="99"/>
      <c r="Q8" s="99"/>
    </row>
    <row r="9" spans="1:17" ht="26.4" customHeight="1" x14ac:dyDescent="0.25">
      <c r="A9" s="333" t="str">
        <f>+'DHB-2'!A8</f>
        <v>PROVIDER NAME</v>
      </c>
      <c r="B9" s="458">
        <f>+Facesheet!D11</f>
        <v>0</v>
      </c>
      <c r="C9" s="459"/>
      <c r="D9" s="459"/>
      <c r="E9" s="460"/>
      <c r="F9" s="115"/>
      <c r="H9" s="175" t="s">
        <v>137</v>
      </c>
      <c r="I9" s="176"/>
      <c r="K9" s="173"/>
      <c r="L9" s="173"/>
      <c r="M9" s="173"/>
      <c r="N9" s="173"/>
    </row>
    <row r="10" spans="1:17" x14ac:dyDescent="0.25">
      <c r="A10" s="174" t="s">
        <v>326</v>
      </c>
      <c r="B10" s="439">
        <f>+Facesheet!A18</f>
        <v>0</v>
      </c>
      <c r="C10" s="440"/>
      <c r="D10" s="440"/>
      <c r="E10" s="441"/>
      <c r="F10" s="115"/>
      <c r="H10" s="175" t="s">
        <v>152</v>
      </c>
      <c r="I10" s="329">
        <f>Facesheet!E15</f>
        <v>0</v>
      </c>
      <c r="K10" s="173"/>
      <c r="L10" s="173"/>
      <c r="M10" s="173"/>
      <c r="N10" s="173"/>
    </row>
    <row r="11" spans="1:17" x14ac:dyDescent="0.25">
      <c r="A11" s="174" t="s">
        <v>325</v>
      </c>
      <c r="B11" s="439">
        <f>Facesheet!D18</f>
        <v>0</v>
      </c>
      <c r="C11" s="440"/>
      <c r="D11" s="440"/>
      <c r="E11" s="441"/>
      <c r="F11" s="178"/>
      <c r="H11" s="175" t="s">
        <v>153</v>
      </c>
      <c r="I11" s="330">
        <f>Facesheet!H15</f>
        <v>0</v>
      </c>
      <c r="K11" s="173"/>
      <c r="L11" s="173"/>
      <c r="M11" s="173"/>
      <c r="N11" s="173"/>
    </row>
    <row r="12" spans="1:17" s="39" customFormat="1" x14ac:dyDescent="0.25">
      <c r="A12" s="88"/>
      <c r="B12" s="179"/>
      <c r="C12" s="88"/>
      <c r="D12" s="88"/>
      <c r="E12" s="89"/>
      <c r="F12" s="89"/>
      <c r="I12" s="180"/>
      <c r="K12" s="173"/>
      <c r="L12" s="173"/>
      <c r="M12" s="173"/>
      <c r="N12" s="173"/>
      <c r="O12" s="99"/>
      <c r="P12" s="99"/>
      <c r="Q12" s="99"/>
    </row>
    <row r="13" spans="1:17" x14ac:dyDescent="0.25">
      <c r="A13" s="40"/>
      <c r="B13" s="40"/>
      <c r="C13" s="40"/>
      <c r="D13" s="40"/>
      <c r="E13" s="41"/>
      <c r="F13" s="40"/>
      <c r="G13" s="40"/>
      <c r="H13" s="40"/>
      <c r="I13" s="40"/>
      <c r="K13" s="173"/>
      <c r="L13" s="173"/>
      <c r="M13" s="173"/>
      <c r="N13" s="173"/>
    </row>
    <row r="14" spans="1:17" x14ac:dyDescent="0.25">
      <c r="K14" s="173"/>
      <c r="L14" s="173"/>
      <c r="M14" s="173"/>
      <c r="N14" s="173"/>
    </row>
    <row r="15" spans="1:17" x14ac:dyDescent="0.25">
      <c r="A15" s="37" t="str">
        <f>IF(Facesheet!J4="X","PER FACESHEET MEDICAID REIMBURSEMENT STATUS","")</f>
        <v/>
      </c>
      <c r="K15" s="173"/>
      <c r="L15" s="173"/>
      <c r="M15" s="173"/>
      <c r="N15" s="173"/>
    </row>
    <row r="16" spans="1:17" ht="13.8" x14ac:dyDescent="0.25">
      <c r="A16" s="37" t="str">
        <f>IF(Facesheet!J4="X", "THIS SCHEDULE NOT APPLICABLE. SEE DHB-10.","")</f>
        <v/>
      </c>
      <c r="G16" s="107" t="s">
        <v>181</v>
      </c>
    </row>
    <row r="17" spans="1:9" x14ac:dyDescent="0.25">
      <c r="G17" s="79" t="s">
        <v>182</v>
      </c>
    </row>
    <row r="18" spans="1:9" x14ac:dyDescent="0.25">
      <c r="G18" s="42"/>
      <c r="H18" s="43"/>
      <c r="I18" s="115"/>
    </row>
    <row r="19" spans="1:9" x14ac:dyDescent="0.25">
      <c r="A19" s="79" t="s">
        <v>230</v>
      </c>
      <c r="B19" s="51"/>
      <c r="C19" s="51"/>
      <c r="D19" s="51"/>
      <c r="F19" s="98"/>
      <c r="G19" s="46">
        <f>'DHB-1'!G22</f>
        <v>0</v>
      </c>
      <c r="H19" s="44"/>
      <c r="I19" s="115"/>
    </row>
    <row r="20" spans="1:9" x14ac:dyDescent="0.25">
      <c r="A20" s="79"/>
      <c r="B20" s="51"/>
      <c r="C20" s="51"/>
      <c r="D20" s="51"/>
      <c r="F20" s="98"/>
      <c r="G20" s="45"/>
      <c r="H20" s="44"/>
      <c r="I20" s="115"/>
    </row>
    <row r="21" spans="1:9" x14ac:dyDescent="0.25">
      <c r="A21" s="79" t="s">
        <v>231</v>
      </c>
      <c r="B21" s="51"/>
      <c r="C21" s="51"/>
      <c r="D21" s="51"/>
      <c r="F21" s="98"/>
      <c r="G21" s="46">
        <f>'DHB-4'!G23</f>
        <v>0</v>
      </c>
      <c r="H21" s="44"/>
      <c r="I21" s="115"/>
    </row>
    <row r="22" spans="1:9" x14ac:dyDescent="0.25">
      <c r="A22" s="79"/>
      <c r="B22" s="51"/>
      <c r="C22" s="51"/>
      <c r="D22" s="51"/>
      <c r="F22" s="98"/>
      <c r="G22" s="45"/>
      <c r="H22" s="44"/>
      <c r="I22" s="115"/>
    </row>
    <row r="23" spans="1:9" x14ac:dyDescent="0.25">
      <c r="A23" s="79" t="s">
        <v>232</v>
      </c>
      <c r="B23" s="51"/>
      <c r="C23" s="51"/>
      <c r="D23" s="51"/>
      <c r="F23" s="98"/>
      <c r="G23" s="46">
        <f>'DHB-4'!G25</f>
        <v>0</v>
      </c>
      <c r="H23" s="44"/>
      <c r="I23" s="115"/>
    </row>
    <row r="24" spans="1:9" x14ac:dyDescent="0.25">
      <c r="A24" s="79"/>
      <c r="B24" s="51"/>
      <c r="C24" s="51"/>
      <c r="D24" s="51"/>
      <c r="F24" s="98"/>
      <c r="G24" s="45"/>
      <c r="H24" s="44"/>
      <c r="I24" s="115"/>
    </row>
    <row r="25" spans="1:9" x14ac:dyDescent="0.25">
      <c r="A25" s="79" t="s">
        <v>233</v>
      </c>
      <c r="B25" s="51"/>
      <c r="C25" s="51"/>
      <c r="D25" s="51"/>
      <c r="F25" s="98"/>
      <c r="G25" s="46">
        <f>'DHB-4'!G29</f>
        <v>0</v>
      </c>
      <c r="H25" s="44"/>
      <c r="I25" s="115"/>
    </row>
    <row r="26" spans="1:9" x14ac:dyDescent="0.25">
      <c r="A26" s="79"/>
      <c r="B26" s="51"/>
      <c r="C26" s="51"/>
      <c r="D26" s="51"/>
      <c r="F26" s="98"/>
      <c r="G26" s="42"/>
      <c r="H26" s="44"/>
      <c r="I26" s="115"/>
    </row>
    <row r="27" spans="1:9" x14ac:dyDescent="0.25">
      <c r="A27" s="79" t="s">
        <v>313</v>
      </c>
      <c r="B27" s="51"/>
      <c r="C27" s="51"/>
      <c r="D27" s="51"/>
      <c r="F27" s="98"/>
      <c r="G27" s="348"/>
      <c r="H27" s="44"/>
      <c r="I27" s="115"/>
    </row>
    <row r="28" spans="1:9" x14ac:dyDescent="0.25">
      <c r="A28" s="79"/>
      <c r="B28" s="51"/>
      <c r="C28" s="51"/>
      <c r="D28" s="51"/>
      <c r="F28" s="98"/>
      <c r="H28" s="42"/>
      <c r="I28" s="115"/>
    </row>
    <row r="29" spans="1:9" x14ac:dyDescent="0.25">
      <c r="A29" s="79" t="s">
        <v>234</v>
      </c>
      <c r="B29" s="51"/>
      <c r="C29" s="51"/>
      <c r="D29" s="51"/>
      <c r="F29" s="98"/>
      <c r="H29" s="48">
        <f>SUM(G19:G27)</f>
        <v>0</v>
      </c>
      <c r="I29" s="115"/>
    </row>
    <row r="30" spans="1:9" x14ac:dyDescent="0.25">
      <c r="A30" s="79"/>
      <c r="B30" s="51"/>
      <c r="C30" s="51"/>
      <c r="D30" s="51"/>
      <c r="F30" s="98"/>
      <c r="H30" s="47"/>
      <c r="I30" s="115"/>
    </row>
    <row r="31" spans="1:9" x14ac:dyDescent="0.25">
      <c r="A31" s="79" t="s">
        <v>314</v>
      </c>
      <c r="B31" s="51"/>
      <c r="C31" s="51"/>
      <c r="D31" s="51"/>
      <c r="H31" s="356"/>
      <c r="I31" s="115"/>
    </row>
    <row r="32" spans="1:9" x14ac:dyDescent="0.25">
      <c r="A32" s="79"/>
      <c r="B32" s="51"/>
      <c r="C32" s="51"/>
      <c r="D32" s="51"/>
      <c r="H32" s="47"/>
      <c r="I32" s="115"/>
    </row>
    <row r="33" spans="1:9" x14ac:dyDescent="0.25">
      <c r="A33" s="79" t="s">
        <v>116</v>
      </c>
      <c r="B33" s="51"/>
      <c r="C33" s="51"/>
      <c r="D33" s="51"/>
      <c r="H33" s="77"/>
    </row>
    <row r="34" spans="1:9" x14ac:dyDescent="0.25">
      <c r="A34" s="90" t="s">
        <v>274</v>
      </c>
      <c r="B34" s="51"/>
      <c r="C34" s="51"/>
      <c r="D34" s="51"/>
      <c r="H34" s="335">
        <f>ROUND((H29*H31),0)</f>
        <v>0</v>
      </c>
    </row>
    <row r="35" spans="1:9" x14ac:dyDescent="0.25">
      <c r="A35" s="90"/>
      <c r="B35" s="51"/>
      <c r="C35" s="51"/>
      <c r="D35" s="51"/>
      <c r="H35" s="48"/>
    </row>
    <row r="36" spans="1:9" x14ac:dyDescent="0.25">
      <c r="A36" s="90"/>
      <c r="B36" s="51"/>
      <c r="C36" s="51"/>
      <c r="D36" s="51"/>
      <c r="H36" s="48"/>
      <c r="I36" s="104" t="s">
        <v>160</v>
      </c>
    </row>
    <row r="37" spans="1:9" x14ac:dyDescent="0.25">
      <c r="A37" s="79" t="s">
        <v>235</v>
      </c>
      <c r="B37" s="51"/>
      <c r="C37" s="51"/>
      <c r="D37" s="51"/>
      <c r="H37" s="336">
        <f>'DHB-4'!H49+'DHB-4'!H55</f>
        <v>0</v>
      </c>
      <c r="I37" s="104" t="s">
        <v>161</v>
      </c>
    </row>
    <row r="38" spans="1:9" x14ac:dyDescent="0.25">
      <c r="A38" s="79"/>
      <c r="B38" s="51"/>
      <c r="C38" s="51"/>
      <c r="D38" s="51"/>
      <c r="H38" s="49"/>
      <c r="I38" s="115"/>
    </row>
    <row r="39" spans="1:9" x14ac:dyDescent="0.25">
      <c r="A39" s="79" t="s">
        <v>272</v>
      </c>
      <c r="B39" s="51"/>
      <c r="C39" s="51"/>
      <c r="D39" s="51"/>
      <c r="H39" s="336">
        <f>IF(H37&gt;H34,H37,H34)</f>
        <v>0</v>
      </c>
      <c r="I39" s="105" t="str">
        <f>IF(H39=H37,"Cost Settlement","PPS")</f>
        <v>Cost Settlement</v>
      </c>
    </row>
    <row r="40" spans="1:9" x14ac:dyDescent="0.25">
      <c r="A40" s="79"/>
      <c r="B40" s="51"/>
      <c r="C40" s="51"/>
      <c r="D40" s="51"/>
      <c r="H40" s="49"/>
      <c r="I40" s="115"/>
    </row>
    <row r="41" spans="1:9" x14ac:dyDescent="0.25">
      <c r="A41" s="79" t="s">
        <v>236</v>
      </c>
      <c r="B41" s="51"/>
      <c r="C41" s="51"/>
      <c r="D41" s="51"/>
      <c r="H41" s="359">
        <f>ROUND('DHB-5'!E45,0)</f>
        <v>0</v>
      </c>
      <c r="I41" s="106" t="s">
        <v>149</v>
      </c>
    </row>
    <row r="42" spans="1:9" x14ac:dyDescent="0.25">
      <c r="A42" s="79"/>
      <c r="B42" s="51"/>
      <c r="C42" s="51"/>
      <c r="D42" s="51"/>
      <c r="H42" s="49"/>
      <c r="I42" s="51"/>
    </row>
    <row r="43" spans="1:9" x14ac:dyDescent="0.25">
      <c r="A43" s="79" t="s">
        <v>273</v>
      </c>
      <c r="B43" s="51"/>
      <c r="C43" s="51"/>
      <c r="D43" s="51"/>
      <c r="H43" s="336">
        <f>H39-H41</f>
        <v>0</v>
      </c>
      <c r="I43" s="104" t="s">
        <v>130</v>
      </c>
    </row>
    <row r="44" spans="1:9" x14ac:dyDescent="0.25">
      <c r="H44" s="53"/>
      <c r="I44" s="51"/>
    </row>
    <row r="45" spans="1:9" x14ac:dyDescent="0.25">
      <c r="A45" s="108" t="s">
        <v>192</v>
      </c>
      <c r="B45" s="108"/>
      <c r="C45" s="79"/>
      <c r="H45" s="54"/>
      <c r="I45" s="51"/>
    </row>
    <row r="46" spans="1:9" x14ac:dyDescent="0.25">
      <c r="A46" s="181" t="s">
        <v>193</v>
      </c>
      <c r="B46" s="108"/>
      <c r="C46" s="79"/>
      <c r="H46" s="54"/>
      <c r="I46" s="51"/>
    </row>
    <row r="47" spans="1:9" x14ac:dyDescent="0.25">
      <c r="A47" s="181"/>
      <c r="B47" s="108"/>
      <c r="C47" s="79"/>
      <c r="H47" s="54"/>
      <c r="I47" s="51"/>
    </row>
    <row r="48" spans="1:9" x14ac:dyDescent="0.25">
      <c r="A48" s="108"/>
      <c r="B48" s="108" t="s">
        <v>284</v>
      </c>
      <c r="C48" s="54"/>
      <c r="D48" s="54"/>
      <c r="I48" s="51"/>
    </row>
    <row r="49" spans="1:9" x14ac:dyDescent="0.25">
      <c r="A49" s="108"/>
      <c r="B49" s="108" t="s">
        <v>285</v>
      </c>
      <c r="C49" s="54"/>
      <c r="D49" s="54"/>
      <c r="I49" s="51"/>
    </row>
    <row r="50" spans="1:9" x14ac:dyDescent="0.25">
      <c r="A50" s="108"/>
      <c r="B50" s="108" t="s">
        <v>117</v>
      </c>
      <c r="C50" s="54"/>
      <c r="D50" s="54"/>
      <c r="I50" s="51"/>
    </row>
    <row r="51" spans="1:9" x14ac:dyDescent="0.25">
      <c r="A51" s="108"/>
      <c r="B51" s="108" t="s">
        <v>118</v>
      </c>
      <c r="C51" s="54"/>
      <c r="D51" s="54"/>
      <c r="I51" s="51"/>
    </row>
    <row r="52" spans="1:9" x14ac:dyDescent="0.25">
      <c r="H52" s="53"/>
      <c r="I52" s="51"/>
    </row>
    <row r="53" spans="1:9" x14ac:dyDescent="0.25">
      <c r="A53" s="37" t="s">
        <v>94</v>
      </c>
      <c r="H53" s="53"/>
    </row>
    <row r="60" spans="1:9" x14ac:dyDescent="0.25">
      <c r="A60" s="51"/>
    </row>
    <row r="61" spans="1:9" x14ac:dyDescent="0.25">
      <c r="A61" s="51"/>
    </row>
    <row r="62" spans="1:9" x14ac:dyDescent="0.25">
      <c r="A62" s="51"/>
    </row>
  </sheetData>
  <sheetProtection algorithmName="SHA-512" hashValue="V8zU9MUyUV/w3KsWRQ+8JdjnwHwuMOrAYm4yZ+wVlMxGzg0ULIr+PRsFIiP+KzpJ5122mEIfxpKEd7Y9NopL0w==" saltValue="vfJp4+Ka7vPHbfU2GRUBJw==" spinCount="100000" sheet="1" selectLockedCells="1"/>
  <mergeCells count="7">
    <mergeCell ref="B9:E9"/>
    <mergeCell ref="B10:E10"/>
    <mergeCell ref="B11:E11"/>
    <mergeCell ref="A4:I4"/>
    <mergeCell ref="A5:I5"/>
    <mergeCell ref="A6:I6"/>
    <mergeCell ref="A7:I7"/>
  </mergeCells>
  <phoneticPr fontId="11" type="noConversion"/>
  <printOptions horizontalCentered="1"/>
  <pageMargins left="0.5" right="0.5" top="0.5" bottom="0.5" header="0.5" footer="0.5"/>
  <pageSetup scale="99" orientation="portrait" r:id="rId1"/>
  <headerFooter alignWithMargins="0">
    <oddFooter>&amp;L&amp;8DHB-FQHC (10/2020)
Audit Section&amp;C11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0785-F689-4F97-BD61-3F90472EB4C1}">
  <sheetPr>
    <tabColor indexed="45"/>
  </sheetPr>
  <dimension ref="A1:K51"/>
  <sheetViews>
    <sheetView showGridLines="0" zoomScaleNormal="100" workbookViewId="0">
      <selection activeCell="F18" sqref="F18"/>
    </sheetView>
  </sheetViews>
  <sheetFormatPr defaultRowHeight="13.2" x14ac:dyDescent="0.25"/>
  <cols>
    <col min="1" max="1" width="18.21875" style="37" customWidth="1"/>
    <col min="2" max="2" width="10.6640625" style="37" customWidth="1"/>
    <col min="3" max="4" width="9.6640625" style="37" customWidth="1"/>
    <col min="5" max="5" width="10" style="37" customWidth="1"/>
    <col min="6" max="6" width="10.109375" style="37" customWidth="1"/>
    <col min="7" max="7" width="12.6640625" style="37" customWidth="1"/>
    <col min="8" max="8" width="12.109375" style="37" customWidth="1"/>
    <col min="9" max="256" width="8.88671875" style="37"/>
    <col min="257" max="257" width="10.33203125" style="37" customWidth="1"/>
    <col min="258" max="258" width="11.6640625" style="37" customWidth="1"/>
    <col min="259" max="260" width="7.6640625" style="37" customWidth="1"/>
    <col min="261" max="261" width="8.88671875" style="37"/>
    <col min="262" max="262" width="9.33203125" style="37" customWidth="1"/>
    <col min="263" max="263" width="14" style="37" customWidth="1"/>
    <col min="264" max="264" width="12.6640625" style="37" customWidth="1"/>
    <col min="265" max="512" width="8.88671875" style="37"/>
    <col min="513" max="513" width="10.33203125" style="37" customWidth="1"/>
    <col min="514" max="514" width="11.6640625" style="37" customWidth="1"/>
    <col min="515" max="516" width="7.6640625" style="37" customWidth="1"/>
    <col min="517" max="517" width="8.88671875" style="37"/>
    <col min="518" max="518" width="9.33203125" style="37" customWidth="1"/>
    <col min="519" max="519" width="14" style="37" customWidth="1"/>
    <col min="520" max="520" width="12.6640625" style="37" customWidth="1"/>
    <col min="521" max="768" width="8.88671875" style="37"/>
    <col min="769" max="769" width="10.33203125" style="37" customWidth="1"/>
    <col min="770" max="770" width="11.6640625" style="37" customWidth="1"/>
    <col min="771" max="772" width="7.6640625" style="37" customWidth="1"/>
    <col min="773" max="773" width="8.88671875" style="37"/>
    <col min="774" max="774" width="9.33203125" style="37" customWidth="1"/>
    <col min="775" max="775" width="14" style="37" customWidth="1"/>
    <col min="776" max="776" width="12.6640625" style="37" customWidth="1"/>
    <col min="777" max="1024" width="8.88671875" style="37"/>
    <col min="1025" max="1025" width="10.33203125" style="37" customWidth="1"/>
    <col min="1026" max="1026" width="11.6640625" style="37" customWidth="1"/>
    <col min="1027" max="1028" width="7.6640625" style="37" customWidth="1"/>
    <col min="1029" max="1029" width="8.88671875" style="37"/>
    <col min="1030" max="1030" width="9.33203125" style="37" customWidth="1"/>
    <col min="1031" max="1031" width="14" style="37" customWidth="1"/>
    <col min="1032" max="1032" width="12.6640625" style="37" customWidth="1"/>
    <col min="1033" max="1280" width="8.88671875" style="37"/>
    <col min="1281" max="1281" width="10.33203125" style="37" customWidth="1"/>
    <col min="1282" max="1282" width="11.6640625" style="37" customWidth="1"/>
    <col min="1283" max="1284" width="7.6640625" style="37" customWidth="1"/>
    <col min="1285" max="1285" width="8.88671875" style="37"/>
    <col min="1286" max="1286" width="9.33203125" style="37" customWidth="1"/>
    <col min="1287" max="1287" width="14" style="37" customWidth="1"/>
    <col min="1288" max="1288" width="12.6640625" style="37" customWidth="1"/>
    <col min="1289" max="1536" width="8.88671875" style="37"/>
    <col min="1537" max="1537" width="10.33203125" style="37" customWidth="1"/>
    <col min="1538" max="1538" width="11.6640625" style="37" customWidth="1"/>
    <col min="1539" max="1540" width="7.6640625" style="37" customWidth="1"/>
    <col min="1541" max="1541" width="8.88671875" style="37"/>
    <col min="1542" max="1542" width="9.33203125" style="37" customWidth="1"/>
    <col min="1543" max="1543" width="14" style="37" customWidth="1"/>
    <col min="1544" max="1544" width="12.6640625" style="37" customWidth="1"/>
    <col min="1545" max="1792" width="8.88671875" style="37"/>
    <col min="1793" max="1793" width="10.33203125" style="37" customWidth="1"/>
    <col min="1794" max="1794" width="11.6640625" style="37" customWidth="1"/>
    <col min="1795" max="1796" width="7.6640625" style="37" customWidth="1"/>
    <col min="1797" max="1797" width="8.88671875" style="37"/>
    <col min="1798" max="1798" width="9.33203125" style="37" customWidth="1"/>
    <col min="1799" max="1799" width="14" style="37" customWidth="1"/>
    <col min="1800" max="1800" width="12.6640625" style="37" customWidth="1"/>
    <col min="1801" max="2048" width="8.88671875" style="37"/>
    <col min="2049" max="2049" width="10.33203125" style="37" customWidth="1"/>
    <col min="2050" max="2050" width="11.6640625" style="37" customWidth="1"/>
    <col min="2051" max="2052" width="7.6640625" style="37" customWidth="1"/>
    <col min="2053" max="2053" width="8.88671875" style="37"/>
    <col min="2054" max="2054" width="9.33203125" style="37" customWidth="1"/>
    <col min="2055" max="2055" width="14" style="37" customWidth="1"/>
    <col min="2056" max="2056" width="12.6640625" style="37" customWidth="1"/>
    <col min="2057" max="2304" width="8.88671875" style="37"/>
    <col min="2305" max="2305" width="10.33203125" style="37" customWidth="1"/>
    <col min="2306" max="2306" width="11.6640625" style="37" customWidth="1"/>
    <col min="2307" max="2308" width="7.6640625" style="37" customWidth="1"/>
    <col min="2309" max="2309" width="8.88671875" style="37"/>
    <col min="2310" max="2310" width="9.33203125" style="37" customWidth="1"/>
    <col min="2311" max="2311" width="14" style="37" customWidth="1"/>
    <col min="2312" max="2312" width="12.6640625" style="37" customWidth="1"/>
    <col min="2313" max="2560" width="8.88671875" style="37"/>
    <col min="2561" max="2561" width="10.33203125" style="37" customWidth="1"/>
    <col min="2562" max="2562" width="11.6640625" style="37" customWidth="1"/>
    <col min="2563" max="2564" width="7.6640625" style="37" customWidth="1"/>
    <col min="2565" max="2565" width="8.88671875" style="37"/>
    <col min="2566" max="2566" width="9.33203125" style="37" customWidth="1"/>
    <col min="2567" max="2567" width="14" style="37" customWidth="1"/>
    <col min="2568" max="2568" width="12.6640625" style="37" customWidth="1"/>
    <col min="2569" max="2816" width="8.88671875" style="37"/>
    <col min="2817" max="2817" width="10.33203125" style="37" customWidth="1"/>
    <col min="2818" max="2818" width="11.6640625" style="37" customWidth="1"/>
    <col min="2819" max="2820" width="7.6640625" style="37" customWidth="1"/>
    <col min="2821" max="2821" width="8.88671875" style="37"/>
    <col min="2822" max="2822" width="9.33203125" style="37" customWidth="1"/>
    <col min="2823" max="2823" width="14" style="37" customWidth="1"/>
    <col min="2824" max="2824" width="12.6640625" style="37" customWidth="1"/>
    <col min="2825" max="3072" width="8.88671875" style="37"/>
    <col min="3073" max="3073" width="10.33203125" style="37" customWidth="1"/>
    <col min="3074" max="3074" width="11.6640625" style="37" customWidth="1"/>
    <col min="3075" max="3076" width="7.6640625" style="37" customWidth="1"/>
    <col min="3077" max="3077" width="8.88671875" style="37"/>
    <col min="3078" max="3078" width="9.33203125" style="37" customWidth="1"/>
    <col min="3079" max="3079" width="14" style="37" customWidth="1"/>
    <col min="3080" max="3080" width="12.6640625" style="37" customWidth="1"/>
    <col min="3081" max="3328" width="8.88671875" style="37"/>
    <col min="3329" max="3329" width="10.33203125" style="37" customWidth="1"/>
    <col min="3330" max="3330" width="11.6640625" style="37" customWidth="1"/>
    <col min="3331" max="3332" width="7.6640625" style="37" customWidth="1"/>
    <col min="3333" max="3333" width="8.88671875" style="37"/>
    <col min="3334" max="3334" width="9.33203125" style="37" customWidth="1"/>
    <col min="3335" max="3335" width="14" style="37" customWidth="1"/>
    <col min="3336" max="3336" width="12.6640625" style="37" customWidth="1"/>
    <col min="3337" max="3584" width="8.88671875" style="37"/>
    <col min="3585" max="3585" width="10.33203125" style="37" customWidth="1"/>
    <col min="3586" max="3586" width="11.6640625" style="37" customWidth="1"/>
    <col min="3587" max="3588" width="7.6640625" style="37" customWidth="1"/>
    <col min="3589" max="3589" width="8.88671875" style="37"/>
    <col min="3590" max="3590" width="9.33203125" style="37" customWidth="1"/>
    <col min="3591" max="3591" width="14" style="37" customWidth="1"/>
    <col min="3592" max="3592" width="12.6640625" style="37" customWidth="1"/>
    <col min="3593" max="3840" width="8.88671875" style="37"/>
    <col min="3841" max="3841" width="10.33203125" style="37" customWidth="1"/>
    <col min="3842" max="3842" width="11.6640625" style="37" customWidth="1"/>
    <col min="3843" max="3844" width="7.6640625" style="37" customWidth="1"/>
    <col min="3845" max="3845" width="8.88671875" style="37"/>
    <col min="3846" max="3846" width="9.33203125" style="37" customWidth="1"/>
    <col min="3847" max="3847" width="14" style="37" customWidth="1"/>
    <col min="3848" max="3848" width="12.6640625" style="37" customWidth="1"/>
    <col min="3849" max="4096" width="8.88671875" style="37"/>
    <col min="4097" max="4097" width="10.33203125" style="37" customWidth="1"/>
    <col min="4098" max="4098" width="11.6640625" style="37" customWidth="1"/>
    <col min="4099" max="4100" width="7.6640625" style="37" customWidth="1"/>
    <col min="4101" max="4101" width="8.88671875" style="37"/>
    <col min="4102" max="4102" width="9.33203125" style="37" customWidth="1"/>
    <col min="4103" max="4103" width="14" style="37" customWidth="1"/>
    <col min="4104" max="4104" width="12.6640625" style="37" customWidth="1"/>
    <col min="4105" max="4352" width="8.88671875" style="37"/>
    <col min="4353" max="4353" width="10.33203125" style="37" customWidth="1"/>
    <col min="4354" max="4354" width="11.6640625" style="37" customWidth="1"/>
    <col min="4355" max="4356" width="7.6640625" style="37" customWidth="1"/>
    <col min="4357" max="4357" width="8.88671875" style="37"/>
    <col min="4358" max="4358" width="9.33203125" style="37" customWidth="1"/>
    <col min="4359" max="4359" width="14" style="37" customWidth="1"/>
    <col min="4360" max="4360" width="12.6640625" style="37" customWidth="1"/>
    <col min="4361" max="4608" width="8.88671875" style="37"/>
    <col min="4609" max="4609" width="10.33203125" style="37" customWidth="1"/>
    <col min="4610" max="4610" width="11.6640625" style="37" customWidth="1"/>
    <col min="4611" max="4612" width="7.6640625" style="37" customWidth="1"/>
    <col min="4613" max="4613" width="8.88671875" style="37"/>
    <col min="4614" max="4614" width="9.33203125" style="37" customWidth="1"/>
    <col min="4615" max="4615" width="14" style="37" customWidth="1"/>
    <col min="4616" max="4616" width="12.6640625" style="37" customWidth="1"/>
    <col min="4617" max="4864" width="8.88671875" style="37"/>
    <col min="4865" max="4865" width="10.33203125" style="37" customWidth="1"/>
    <col min="4866" max="4866" width="11.6640625" style="37" customWidth="1"/>
    <col min="4867" max="4868" width="7.6640625" style="37" customWidth="1"/>
    <col min="4869" max="4869" width="8.88671875" style="37"/>
    <col min="4870" max="4870" width="9.33203125" style="37" customWidth="1"/>
    <col min="4871" max="4871" width="14" style="37" customWidth="1"/>
    <col min="4872" max="4872" width="12.6640625" style="37" customWidth="1"/>
    <col min="4873" max="5120" width="8.88671875" style="37"/>
    <col min="5121" max="5121" width="10.33203125" style="37" customWidth="1"/>
    <col min="5122" max="5122" width="11.6640625" style="37" customWidth="1"/>
    <col min="5123" max="5124" width="7.6640625" style="37" customWidth="1"/>
    <col min="5125" max="5125" width="8.88671875" style="37"/>
    <col min="5126" max="5126" width="9.33203125" style="37" customWidth="1"/>
    <col min="5127" max="5127" width="14" style="37" customWidth="1"/>
    <col min="5128" max="5128" width="12.6640625" style="37" customWidth="1"/>
    <col min="5129" max="5376" width="8.88671875" style="37"/>
    <col min="5377" max="5377" width="10.33203125" style="37" customWidth="1"/>
    <col min="5378" max="5378" width="11.6640625" style="37" customWidth="1"/>
    <col min="5379" max="5380" width="7.6640625" style="37" customWidth="1"/>
    <col min="5381" max="5381" width="8.88671875" style="37"/>
    <col min="5382" max="5382" width="9.33203125" style="37" customWidth="1"/>
    <col min="5383" max="5383" width="14" style="37" customWidth="1"/>
    <col min="5384" max="5384" width="12.6640625" style="37" customWidth="1"/>
    <col min="5385" max="5632" width="8.88671875" style="37"/>
    <col min="5633" max="5633" width="10.33203125" style="37" customWidth="1"/>
    <col min="5634" max="5634" width="11.6640625" style="37" customWidth="1"/>
    <col min="5635" max="5636" width="7.6640625" style="37" customWidth="1"/>
    <col min="5637" max="5637" width="8.88671875" style="37"/>
    <col min="5638" max="5638" width="9.33203125" style="37" customWidth="1"/>
    <col min="5639" max="5639" width="14" style="37" customWidth="1"/>
    <col min="5640" max="5640" width="12.6640625" style="37" customWidth="1"/>
    <col min="5641" max="5888" width="8.88671875" style="37"/>
    <col min="5889" max="5889" width="10.33203125" style="37" customWidth="1"/>
    <col min="5890" max="5890" width="11.6640625" style="37" customWidth="1"/>
    <col min="5891" max="5892" width="7.6640625" style="37" customWidth="1"/>
    <col min="5893" max="5893" width="8.88671875" style="37"/>
    <col min="5894" max="5894" width="9.33203125" style="37" customWidth="1"/>
    <col min="5895" max="5895" width="14" style="37" customWidth="1"/>
    <col min="5896" max="5896" width="12.6640625" style="37" customWidth="1"/>
    <col min="5897" max="6144" width="8.88671875" style="37"/>
    <col min="6145" max="6145" width="10.33203125" style="37" customWidth="1"/>
    <col min="6146" max="6146" width="11.6640625" style="37" customWidth="1"/>
    <col min="6147" max="6148" width="7.6640625" style="37" customWidth="1"/>
    <col min="6149" max="6149" width="8.88671875" style="37"/>
    <col min="6150" max="6150" width="9.33203125" style="37" customWidth="1"/>
    <col min="6151" max="6151" width="14" style="37" customWidth="1"/>
    <col min="6152" max="6152" width="12.6640625" style="37" customWidth="1"/>
    <col min="6153" max="6400" width="8.88671875" style="37"/>
    <col min="6401" max="6401" width="10.33203125" style="37" customWidth="1"/>
    <col min="6402" max="6402" width="11.6640625" style="37" customWidth="1"/>
    <col min="6403" max="6404" width="7.6640625" style="37" customWidth="1"/>
    <col min="6405" max="6405" width="8.88671875" style="37"/>
    <col min="6406" max="6406" width="9.33203125" style="37" customWidth="1"/>
    <col min="6407" max="6407" width="14" style="37" customWidth="1"/>
    <col min="6408" max="6408" width="12.6640625" style="37" customWidth="1"/>
    <col min="6409" max="6656" width="8.88671875" style="37"/>
    <col min="6657" max="6657" width="10.33203125" style="37" customWidth="1"/>
    <col min="6658" max="6658" width="11.6640625" style="37" customWidth="1"/>
    <col min="6659" max="6660" width="7.6640625" style="37" customWidth="1"/>
    <col min="6661" max="6661" width="8.88671875" style="37"/>
    <col min="6662" max="6662" width="9.33203125" style="37" customWidth="1"/>
    <col min="6663" max="6663" width="14" style="37" customWidth="1"/>
    <col min="6664" max="6664" width="12.6640625" style="37" customWidth="1"/>
    <col min="6665" max="6912" width="8.88671875" style="37"/>
    <col min="6913" max="6913" width="10.33203125" style="37" customWidth="1"/>
    <col min="6914" max="6914" width="11.6640625" style="37" customWidth="1"/>
    <col min="6915" max="6916" width="7.6640625" style="37" customWidth="1"/>
    <col min="6917" max="6917" width="8.88671875" style="37"/>
    <col min="6918" max="6918" width="9.33203125" style="37" customWidth="1"/>
    <col min="6919" max="6919" width="14" style="37" customWidth="1"/>
    <col min="6920" max="6920" width="12.6640625" style="37" customWidth="1"/>
    <col min="6921" max="7168" width="8.88671875" style="37"/>
    <col min="7169" max="7169" width="10.33203125" style="37" customWidth="1"/>
    <col min="7170" max="7170" width="11.6640625" style="37" customWidth="1"/>
    <col min="7171" max="7172" width="7.6640625" style="37" customWidth="1"/>
    <col min="7173" max="7173" width="8.88671875" style="37"/>
    <col min="7174" max="7174" width="9.33203125" style="37" customWidth="1"/>
    <col min="7175" max="7175" width="14" style="37" customWidth="1"/>
    <col min="7176" max="7176" width="12.6640625" style="37" customWidth="1"/>
    <col min="7177" max="7424" width="8.88671875" style="37"/>
    <col min="7425" max="7425" width="10.33203125" style="37" customWidth="1"/>
    <col min="7426" max="7426" width="11.6640625" style="37" customWidth="1"/>
    <col min="7427" max="7428" width="7.6640625" style="37" customWidth="1"/>
    <col min="7429" max="7429" width="8.88671875" style="37"/>
    <col min="7430" max="7430" width="9.33203125" style="37" customWidth="1"/>
    <col min="7431" max="7431" width="14" style="37" customWidth="1"/>
    <col min="7432" max="7432" width="12.6640625" style="37" customWidth="1"/>
    <col min="7433" max="7680" width="8.88671875" style="37"/>
    <col min="7681" max="7681" width="10.33203125" style="37" customWidth="1"/>
    <col min="7682" max="7682" width="11.6640625" style="37" customWidth="1"/>
    <col min="7683" max="7684" width="7.6640625" style="37" customWidth="1"/>
    <col min="7685" max="7685" width="8.88671875" style="37"/>
    <col min="7686" max="7686" width="9.33203125" style="37" customWidth="1"/>
    <col min="7687" max="7687" width="14" style="37" customWidth="1"/>
    <col min="7688" max="7688" width="12.6640625" style="37" customWidth="1"/>
    <col min="7689" max="7936" width="8.88671875" style="37"/>
    <col min="7937" max="7937" width="10.33203125" style="37" customWidth="1"/>
    <col min="7938" max="7938" width="11.6640625" style="37" customWidth="1"/>
    <col min="7939" max="7940" width="7.6640625" style="37" customWidth="1"/>
    <col min="7941" max="7941" width="8.88671875" style="37"/>
    <col min="7942" max="7942" width="9.33203125" style="37" customWidth="1"/>
    <col min="7943" max="7943" width="14" style="37" customWidth="1"/>
    <col min="7944" max="7944" width="12.6640625" style="37" customWidth="1"/>
    <col min="7945" max="8192" width="8.88671875" style="37"/>
    <col min="8193" max="8193" width="10.33203125" style="37" customWidth="1"/>
    <col min="8194" max="8194" width="11.6640625" style="37" customWidth="1"/>
    <col min="8195" max="8196" width="7.6640625" style="37" customWidth="1"/>
    <col min="8197" max="8197" width="8.88671875" style="37"/>
    <col min="8198" max="8198" width="9.33203125" style="37" customWidth="1"/>
    <col min="8199" max="8199" width="14" style="37" customWidth="1"/>
    <col min="8200" max="8200" width="12.6640625" style="37" customWidth="1"/>
    <col min="8201" max="8448" width="8.88671875" style="37"/>
    <col min="8449" max="8449" width="10.33203125" style="37" customWidth="1"/>
    <col min="8450" max="8450" width="11.6640625" style="37" customWidth="1"/>
    <col min="8451" max="8452" width="7.6640625" style="37" customWidth="1"/>
    <col min="8453" max="8453" width="8.88671875" style="37"/>
    <col min="8454" max="8454" width="9.33203125" style="37" customWidth="1"/>
    <col min="8455" max="8455" width="14" style="37" customWidth="1"/>
    <col min="8456" max="8456" width="12.6640625" style="37" customWidth="1"/>
    <col min="8457" max="8704" width="8.88671875" style="37"/>
    <col min="8705" max="8705" width="10.33203125" style="37" customWidth="1"/>
    <col min="8706" max="8706" width="11.6640625" style="37" customWidth="1"/>
    <col min="8707" max="8708" width="7.6640625" style="37" customWidth="1"/>
    <col min="8709" max="8709" width="8.88671875" style="37"/>
    <col min="8710" max="8710" width="9.33203125" style="37" customWidth="1"/>
    <col min="8711" max="8711" width="14" style="37" customWidth="1"/>
    <col min="8712" max="8712" width="12.6640625" style="37" customWidth="1"/>
    <col min="8713" max="8960" width="8.88671875" style="37"/>
    <col min="8961" max="8961" width="10.33203125" style="37" customWidth="1"/>
    <col min="8962" max="8962" width="11.6640625" style="37" customWidth="1"/>
    <col min="8963" max="8964" width="7.6640625" style="37" customWidth="1"/>
    <col min="8965" max="8965" width="8.88671875" style="37"/>
    <col min="8966" max="8966" width="9.33203125" style="37" customWidth="1"/>
    <col min="8967" max="8967" width="14" style="37" customWidth="1"/>
    <col min="8968" max="8968" width="12.6640625" style="37" customWidth="1"/>
    <col min="8969" max="9216" width="8.88671875" style="37"/>
    <col min="9217" max="9217" width="10.33203125" style="37" customWidth="1"/>
    <col min="9218" max="9218" width="11.6640625" style="37" customWidth="1"/>
    <col min="9219" max="9220" width="7.6640625" style="37" customWidth="1"/>
    <col min="9221" max="9221" width="8.88671875" style="37"/>
    <col min="9222" max="9222" width="9.33203125" style="37" customWidth="1"/>
    <col min="9223" max="9223" width="14" style="37" customWidth="1"/>
    <col min="9224" max="9224" width="12.6640625" style="37" customWidth="1"/>
    <col min="9225" max="9472" width="8.88671875" style="37"/>
    <col min="9473" max="9473" width="10.33203125" style="37" customWidth="1"/>
    <col min="9474" max="9474" width="11.6640625" style="37" customWidth="1"/>
    <col min="9475" max="9476" width="7.6640625" style="37" customWidth="1"/>
    <col min="9477" max="9477" width="8.88671875" style="37"/>
    <col min="9478" max="9478" width="9.33203125" style="37" customWidth="1"/>
    <col min="9479" max="9479" width="14" style="37" customWidth="1"/>
    <col min="9480" max="9480" width="12.6640625" style="37" customWidth="1"/>
    <col min="9481" max="9728" width="8.88671875" style="37"/>
    <col min="9729" max="9729" width="10.33203125" style="37" customWidth="1"/>
    <col min="9730" max="9730" width="11.6640625" style="37" customWidth="1"/>
    <col min="9731" max="9732" width="7.6640625" style="37" customWidth="1"/>
    <col min="9733" max="9733" width="8.88671875" style="37"/>
    <col min="9734" max="9734" width="9.33203125" style="37" customWidth="1"/>
    <col min="9735" max="9735" width="14" style="37" customWidth="1"/>
    <col min="9736" max="9736" width="12.6640625" style="37" customWidth="1"/>
    <col min="9737" max="9984" width="8.88671875" style="37"/>
    <col min="9985" max="9985" width="10.33203125" style="37" customWidth="1"/>
    <col min="9986" max="9986" width="11.6640625" style="37" customWidth="1"/>
    <col min="9987" max="9988" width="7.6640625" style="37" customWidth="1"/>
    <col min="9989" max="9989" width="8.88671875" style="37"/>
    <col min="9990" max="9990" width="9.33203125" style="37" customWidth="1"/>
    <col min="9991" max="9991" width="14" style="37" customWidth="1"/>
    <col min="9992" max="9992" width="12.6640625" style="37" customWidth="1"/>
    <col min="9993" max="10240" width="8.88671875" style="37"/>
    <col min="10241" max="10241" width="10.33203125" style="37" customWidth="1"/>
    <col min="10242" max="10242" width="11.6640625" style="37" customWidth="1"/>
    <col min="10243" max="10244" width="7.6640625" style="37" customWidth="1"/>
    <col min="10245" max="10245" width="8.88671875" style="37"/>
    <col min="10246" max="10246" width="9.33203125" style="37" customWidth="1"/>
    <col min="10247" max="10247" width="14" style="37" customWidth="1"/>
    <col min="10248" max="10248" width="12.6640625" style="37" customWidth="1"/>
    <col min="10249" max="10496" width="8.88671875" style="37"/>
    <col min="10497" max="10497" width="10.33203125" style="37" customWidth="1"/>
    <col min="10498" max="10498" width="11.6640625" style="37" customWidth="1"/>
    <col min="10499" max="10500" width="7.6640625" style="37" customWidth="1"/>
    <col min="10501" max="10501" width="8.88671875" style="37"/>
    <col min="10502" max="10502" width="9.33203125" style="37" customWidth="1"/>
    <col min="10503" max="10503" width="14" style="37" customWidth="1"/>
    <col min="10504" max="10504" width="12.6640625" style="37" customWidth="1"/>
    <col min="10505" max="10752" width="8.88671875" style="37"/>
    <col min="10753" max="10753" width="10.33203125" style="37" customWidth="1"/>
    <col min="10754" max="10754" width="11.6640625" style="37" customWidth="1"/>
    <col min="10755" max="10756" width="7.6640625" style="37" customWidth="1"/>
    <col min="10757" max="10757" width="8.88671875" style="37"/>
    <col min="10758" max="10758" width="9.33203125" style="37" customWidth="1"/>
    <col min="10759" max="10759" width="14" style="37" customWidth="1"/>
    <col min="10760" max="10760" width="12.6640625" style="37" customWidth="1"/>
    <col min="10761" max="11008" width="8.88671875" style="37"/>
    <col min="11009" max="11009" width="10.33203125" style="37" customWidth="1"/>
    <col min="11010" max="11010" width="11.6640625" style="37" customWidth="1"/>
    <col min="11011" max="11012" width="7.6640625" style="37" customWidth="1"/>
    <col min="11013" max="11013" width="8.88671875" style="37"/>
    <col min="11014" max="11014" width="9.33203125" style="37" customWidth="1"/>
    <col min="11015" max="11015" width="14" style="37" customWidth="1"/>
    <col min="11016" max="11016" width="12.6640625" style="37" customWidth="1"/>
    <col min="11017" max="11264" width="8.88671875" style="37"/>
    <col min="11265" max="11265" width="10.33203125" style="37" customWidth="1"/>
    <col min="11266" max="11266" width="11.6640625" style="37" customWidth="1"/>
    <col min="11267" max="11268" width="7.6640625" style="37" customWidth="1"/>
    <col min="11269" max="11269" width="8.88671875" style="37"/>
    <col min="11270" max="11270" width="9.33203125" style="37" customWidth="1"/>
    <col min="11271" max="11271" width="14" style="37" customWidth="1"/>
    <col min="11272" max="11272" width="12.6640625" style="37" customWidth="1"/>
    <col min="11273" max="11520" width="8.88671875" style="37"/>
    <col min="11521" max="11521" width="10.33203125" style="37" customWidth="1"/>
    <col min="11522" max="11522" width="11.6640625" style="37" customWidth="1"/>
    <col min="11523" max="11524" width="7.6640625" style="37" customWidth="1"/>
    <col min="11525" max="11525" width="8.88671875" style="37"/>
    <col min="11526" max="11526" width="9.33203125" style="37" customWidth="1"/>
    <col min="11527" max="11527" width="14" style="37" customWidth="1"/>
    <col min="11528" max="11528" width="12.6640625" style="37" customWidth="1"/>
    <col min="11529" max="11776" width="8.88671875" style="37"/>
    <col min="11777" max="11777" width="10.33203125" style="37" customWidth="1"/>
    <col min="11778" max="11778" width="11.6640625" style="37" customWidth="1"/>
    <col min="11779" max="11780" width="7.6640625" style="37" customWidth="1"/>
    <col min="11781" max="11781" width="8.88671875" style="37"/>
    <col min="11782" max="11782" width="9.33203125" style="37" customWidth="1"/>
    <col min="11783" max="11783" width="14" style="37" customWidth="1"/>
    <col min="11784" max="11784" width="12.6640625" style="37" customWidth="1"/>
    <col min="11785" max="12032" width="8.88671875" style="37"/>
    <col min="12033" max="12033" width="10.33203125" style="37" customWidth="1"/>
    <col min="12034" max="12034" width="11.6640625" style="37" customWidth="1"/>
    <col min="12035" max="12036" width="7.6640625" style="37" customWidth="1"/>
    <col min="12037" max="12037" width="8.88671875" style="37"/>
    <col min="12038" max="12038" width="9.33203125" style="37" customWidth="1"/>
    <col min="12039" max="12039" width="14" style="37" customWidth="1"/>
    <col min="12040" max="12040" width="12.6640625" style="37" customWidth="1"/>
    <col min="12041" max="12288" width="8.88671875" style="37"/>
    <col min="12289" max="12289" width="10.33203125" style="37" customWidth="1"/>
    <col min="12290" max="12290" width="11.6640625" style="37" customWidth="1"/>
    <col min="12291" max="12292" width="7.6640625" style="37" customWidth="1"/>
    <col min="12293" max="12293" width="8.88671875" style="37"/>
    <col min="12294" max="12294" width="9.33203125" style="37" customWidth="1"/>
    <col min="12295" max="12295" width="14" style="37" customWidth="1"/>
    <col min="12296" max="12296" width="12.6640625" style="37" customWidth="1"/>
    <col min="12297" max="12544" width="8.88671875" style="37"/>
    <col min="12545" max="12545" width="10.33203125" style="37" customWidth="1"/>
    <col min="12546" max="12546" width="11.6640625" style="37" customWidth="1"/>
    <col min="12547" max="12548" width="7.6640625" style="37" customWidth="1"/>
    <col min="12549" max="12549" width="8.88671875" style="37"/>
    <col min="12550" max="12550" width="9.33203125" style="37" customWidth="1"/>
    <col min="12551" max="12551" width="14" style="37" customWidth="1"/>
    <col min="12552" max="12552" width="12.6640625" style="37" customWidth="1"/>
    <col min="12553" max="12800" width="8.88671875" style="37"/>
    <col min="12801" max="12801" width="10.33203125" style="37" customWidth="1"/>
    <col min="12802" max="12802" width="11.6640625" style="37" customWidth="1"/>
    <col min="12803" max="12804" width="7.6640625" style="37" customWidth="1"/>
    <col min="12805" max="12805" width="8.88671875" style="37"/>
    <col min="12806" max="12806" width="9.33203125" style="37" customWidth="1"/>
    <col min="12807" max="12807" width="14" style="37" customWidth="1"/>
    <col min="12808" max="12808" width="12.6640625" style="37" customWidth="1"/>
    <col min="12809" max="13056" width="8.88671875" style="37"/>
    <col min="13057" max="13057" width="10.33203125" style="37" customWidth="1"/>
    <col min="13058" max="13058" width="11.6640625" style="37" customWidth="1"/>
    <col min="13059" max="13060" width="7.6640625" style="37" customWidth="1"/>
    <col min="13061" max="13061" width="8.88671875" style="37"/>
    <col min="13062" max="13062" width="9.33203125" style="37" customWidth="1"/>
    <col min="13063" max="13063" width="14" style="37" customWidth="1"/>
    <col min="13064" max="13064" width="12.6640625" style="37" customWidth="1"/>
    <col min="13065" max="13312" width="8.88671875" style="37"/>
    <col min="13313" max="13313" width="10.33203125" style="37" customWidth="1"/>
    <col min="13314" max="13314" width="11.6640625" style="37" customWidth="1"/>
    <col min="13315" max="13316" width="7.6640625" style="37" customWidth="1"/>
    <col min="13317" max="13317" width="8.88671875" style="37"/>
    <col min="13318" max="13318" width="9.33203125" style="37" customWidth="1"/>
    <col min="13319" max="13319" width="14" style="37" customWidth="1"/>
    <col min="13320" max="13320" width="12.6640625" style="37" customWidth="1"/>
    <col min="13321" max="13568" width="8.88671875" style="37"/>
    <col min="13569" max="13569" width="10.33203125" style="37" customWidth="1"/>
    <col min="13570" max="13570" width="11.6640625" style="37" customWidth="1"/>
    <col min="13571" max="13572" width="7.6640625" style="37" customWidth="1"/>
    <col min="13573" max="13573" width="8.88671875" style="37"/>
    <col min="13574" max="13574" width="9.33203125" style="37" customWidth="1"/>
    <col min="13575" max="13575" width="14" style="37" customWidth="1"/>
    <col min="13576" max="13576" width="12.6640625" style="37" customWidth="1"/>
    <col min="13577" max="13824" width="8.88671875" style="37"/>
    <col min="13825" max="13825" width="10.33203125" style="37" customWidth="1"/>
    <col min="13826" max="13826" width="11.6640625" style="37" customWidth="1"/>
    <col min="13827" max="13828" width="7.6640625" style="37" customWidth="1"/>
    <col min="13829" max="13829" width="8.88671875" style="37"/>
    <col min="13830" max="13830" width="9.33203125" style="37" customWidth="1"/>
    <col min="13831" max="13831" width="14" style="37" customWidth="1"/>
    <col min="13832" max="13832" width="12.6640625" style="37" customWidth="1"/>
    <col min="13833" max="14080" width="8.88671875" style="37"/>
    <col min="14081" max="14081" width="10.33203125" style="37" customWidth="1"/>
    <col min="14082" max="14082" width="11.6640625" style="37" customWidth="1"/>
    <col min="14083" max="14084" width="7.6640625" style="37" customWidth="1"/>
    <col min="14085" max="14085" width="8.88671875" style="37"/>
    <col min="14086" max="14086" width="9.33203125" style="37" customWidth="1"/>
    <col min="14087" max="14087" width="14" style="37" customWidth="1"/>
    <col min="14088" max="14088" width="12.6640625" style="37" customWidth="1"/>
    <col min="14089" max="14336" width="8.88671875" style="37"/>
    <col min="14337" max="14337" width="10.33203125" style="37" customWidth="1"/>
    <col min="14338" max="14338" width="11.6640625" style="37" customWidth="1"/>
    <col min="14339" max="14340" width="7.6640625" style="37" customWidth="1"/>
    <col min="14341" max="14341" width="8.88671875" style="37"/>
    <col min="14342" max="14342" width="9.33203125" style="37" customWidth="1"/>
    <col min="14343" max="14343" width="14" style="37" customWidth="1"/>
    <col min="14344" max="14344" width="12.6640625" style="37" customWidth="1"/>
    <col min="14345" max="14592" width="8.88671875" style="37"/>
    <col min="14593" max="14593" width="10.33203125" style="37" customWidth="1"/>
    <col min="14594" max="14594" width="11.6640625" style="37" customWidth="1"/>
    <col min="14595" max="14596" width="7.6640625" style="37" customWidth="1"/>
    <col min="14597" max="14597" width="8.88671875" style="37"/>
    <col min="14598" max="14598" width="9.33203125" style="37" customWidth="1"/>
    <col min="14599" max="14599" width="14" style="37" customWidth="1"/>
    <col min="14600" max="14600" width="12.6640625" style="37" customWidth="1"/>
    <col min="14601" max="14848" width="8.88671875" style="37"/>
    <col min="14849" max="14849" width="10.33203125" style="37" customWidth="1"/>
    <col min="14850" max="14850" width="11.6640625" style="37" customWidth="1"/>
    <col min="14851" max="14852" width="7.6640625" style="37" customWidth="1"/>
    <col min="14853" max="14853" width="8.88671875" style="37"/>
    <col min="14854" max="14854" width="9.33203125" style="37" customWidth="1"/>
    <col min="14855" max="14855" width="14" style="37" customWidth="1"/>
    <col min="14856" max="14856" width="12.6640625" style="37" customWidth="1"/>
    <col min="14857" max="15104" width="8.88671875" style="37"/>
    <col min="15105" max="15105" width="10.33203125" style="37" customWidth="1"/>
    <col min="15106" max="15106" width="11.6640625" style="37" customWidth="1"/>
    <col min="15107" max="15108" width="7.6640625" style="37" customWidth="1"/>
    <col min="15109" max="15109" width="8.88671875" style="37"/>
    <col min="15110" max="15110" width="9.33203125" style="37" customWidth="1"/>
    <col min="15111" max="15111" width="14" style="37" customWidth="1"/>
    <col min="15112" max="15112" width="12.6640625" style="37" customWidth="1"/>
    <col min="15113" max="15360" width="8.88671875" style="37"/>
    <col min="15361" max="15361" width="10.33203125" style="37" customWidth="1"/>
    <col min="15362" max="15362" width="11.6640625" style="37" customWidth="1"/>
    <col min="15363" max="15364" width="7.6640625" style="37" customWidth="1"/>
    <col min="15365" max="15365" width="8.88671875" style="37"/>
    <col min="15366" max="15366" width="9.33203125" style="37" customWidth="1"/>
    <col min="15367" max="15367" width="14" style="37" customWidth="1"/>
    <col min="15368" max="15368" width="12.6640625" style="37" customWidth="1"/>
    <col min="15369" max="15616" width="8.88671875" style="37"/>
    <col min="15617" max="15617" width="10.33203125" style="37" customWidth="1"/>
    <col min="15618" max="15618" width="11.6640625" style="37" customWidth="1"/>
    <col min="15619" max="15620" width="7.6640625" style="37" customWidth="1"/>
    <col min="15621" max="15621" width="8.88671875" style="37"/>
    <col min="15622" max="15622" width="9.33203125" style="37" customWidth="1"/>
    <col min="15623" max="15623" width="14" style="37" customWidth="1"/>
    <col min="15624" max="15624" width="12.6640625" style="37" customWidth="1"/>
    <col min="15625" max="15872" width="8.88671875" style="37"/>
    <col min="15873" max="15873" width="10.33203125" style="37" customWidth="1"/>
    <col min="15874" max="15874" width="11.6640625" style="37" customWidth="1"/>
    <col min="15875" max="15876" width="7.6640625" style="37" customWidth="1"/>
    <col min="15877" max="15877" width="8.88671875" style="37"/>
    <col min="15878" max="15878" width="9.33203125" style="37" customWidth="1"/>
    <col min="15879" max="15879" width="14" style="37" customWidth="1"/>
    <col min="15880" max="15880" width="12.6640625" style="37" customWidth="1"/>
    <col min="15881" max="16128" width="8.88671875" style="37"/>
    <col min="16129" max="16129" width="10.33203125" style="37" customWidth="1"/>
    <col min="16130" max="16130" width="11.6640625" style="37" customWidth="1"/>
    <col min="16131" max="16132" width="7.6640625" style="37" customWidth="1"/>
    <col min="16133" max="16133" width="8.88671875" style="37"/>
    <col min="16134" max="16134" width="9.33203125" style="37" customWidth="1"/>
    <col min="16135" max="16135" width="14" style="37" customWidth="1"/>
    <col min="16136" max="16136" width="12.6640625" style="37" customWidth="1"/>
    <col min="16137" max="16382" width="8.88671875" style="37"/>
    <col min="16383" max="16384" width="9.109375" style="37" customWidth="1"/>
  </cols>
  <sheetData>
    <row r="1" spans="1:11" x14ac:dyDescent="0.25">
      <c r="A1" s="51"/>
      <c r="B1" s="155"/>
      <c r="H1" s="111" t="s">
        <v>169</v>
      </c>
    </row>
    <row r="3" spans="1:11" x14ac:dyDescent="0.25">
      <c r="A3" s="414" t="s">
        <v>136</v>
      </c>
      <c r="B3" s="414"/>
      <c r="C3" s="414"/>
      <c r="D3" s="414"/>
      <c r="E3" s="414"/>
      <c r="F3" s="414"/>
      <c r="G3" s="414"/>
      <c r="H3" s="414"/>
      <c r="I3" s="124"/>
      <c r="J3" s="124"/>
      <c r="K3" s="124"/>
    </row>
    <row r="4" spans="1:11" x14ac:dyDescent="0.25">
      <c r="A4" s="394" t="s">
        <v>324</v>
      </c>
      <c r="B4" s="394"/>
      <c r="C4" s="394"/>
      <c r="D4" s="394"/>
      <c r="E4" s="394"/>
      <c r="F4" s="394"/>
      <c r="G4" s="394"/>
      <c r="H4" s="394"/>
      <c r="I4" s="124"/>
      <c r="J4" s="124"/>
      <c r="K4" s="124"/>
    </row>
    <row r="5" spans="1:11" x14ac:dyDescent="0.25">
      <c r="A5" s="464" t="s">
        <v>280</v>
      </c>
      <c r="B5" s="465"/>
      <c r="C5" s="465"/>
      <c r="D5" s="465"/>
      <c r="E5" s="465"/>
      <c r="F5" s="465"/>
      <c r="G5" s="465"/>
      <c r="H5" s="465"/>
      <c r="I5" s="124"/>
      <c r="K5" s="156"/>
    </row>
    <row r="6" spans="1:11" s="79" customFormat="1" ht="13.8" x14ac:dyDescent="0.25">
      <c r="A6" s="466" t="s">
        <v>281</v>
      </c>
      <c r="B6" s="466"/>
      <c r="C6" s="466"/>
      <c r="D6" s="466"/>
      <c r="E6" s="466"/>
      <c r="F6" s="466"/>
      <c r="G6" s="466"/>
      <c r="H6" s="466"/>
    </row>
    <row r="7" spans="1:11" x14ac:dyDescent="0.25">
      <c r="F7" s="157"/>
      <c r="G7" s="158"/>
    </row>
    <row r="8" spans="1:11" ht="26.4" customHeight="1" x14ac:dyDescent="0.25">
      <c r="A8" s="332" t="s">
        <v>141</v>
      </c>
      <c r="B8" s="436">
        <f>+Facesheet!D11</f>
        <v>0</v>
      </c>
      <c r="C8" s="467"/>
      <c r="D8" s="467"/>
      <c r="E8" s="468"/>
      <c r="G8" s="159" t="s">
        <v>165</v>
      </c>
      <c r="H8" s="160"/>
    </row>
    <row r="9" spans="1:11" x14ac:dyDescent="0.25">
      <c r="A9" s="323" t="s">
        <v>326</v>
      </c>
      <c r="B9" s="439">
        <f>+Facesheet!A18</f>
        <v>0</v>
      </c>
      <c r="C9" s="440"/>
      <c r="D9" s="440"/>
      <c r="E9" s="441"/>
      <c r="G9" s="334" t="s">
        <v>152</v>
      </c>
      <c r="H9" s="330">
        <f>+Facesheet!E15</f>
        <v>0</v>
      </c>
    </row>
    <row r="10" spans="1:11" x14ac:dyDescent="0.25">
      <c r="A10" s="323" t="s">
        <v>325</v>
      </c>
      <c r="B10" s="439">
        <f>+Facesheet!D18</f>
        <v>0</v>
      </c>
      <c r="C10" s="440"/>
      <c r="D10" s="440"/>
      <c r="E10" s="441"/>
      <c r="G10" s="334" t="s">
        <v>153</v>
      </c>
      <c r="H10" s="330">
        <f>+Facesheet!H15</f>
        <v>0</v>
      </c>
    </row>
    <row r="11" spans="1:11" x14ac:dyDescent="0.25">
      <c r="A11" s="119"/>
      <c r="B11" s="161"/>
      <c r="C11" s="161"/>
      <c r="D11" s="161"/>
      <c r="E11" s="161"/>
      <c r="F11" s="119"/>
      <c r="G11" s="162"/>
    </row>
    <row r="12" spans="1:11" x14ac:dyDescent="0.25">
      <c r="A12" s="40"/>
      <c r="B12" s="40"/>
      <c r="C12" s="40"/>
      <c r="D12" s="40"/>
      <c r="E12" s="41"/>
      <c r="F12" s="40"/>
      <c r="G12" s="40"/>
      <c r="H12" s="40"/>
    </row>
    <row r="13" spans="1:11" ht="13.2" customHeight="1" x14ac:dyDescent="0.25">
      <c r="A13" s="462" t="str">
        <f>IF(Facesheet!F4="X", "PER FACESHEET MEDICAID REIMBURSEMENT STATUS, THIS SCHEDULE NOT APPLICABLE. COST SETTLED PROVIDERS COMPLETE DHB-9.","")</f>
        <v/>
      </c>
      <c r="B13" s="462"/>
      <c r="C13" s="462"/>
      <c r="D13" s="462"/>
      <c r="E13" s="164"/>
      <c r="F13" s="163"/>
      <c r="G13" s="163"/>
      <c r="H13" s="163"/>
    </row>
    <row r="14" spans="1:11" x14ac:dyDescent="0.25">
      <c r="A14" s="463"/>
      <c r="B14" s="463"/>
      <c r="C14" s="463"/>
      <c r="D14" s="463"/>
      <c r="E14" s="165"/>
      <c r="F14" s="126"/>
    </row>
    <row r="15" spans="1:11" x14ac:dyDescent="0.25">
      <c r="A15" s="463"/>
      <c r="B15" s="463"/>
      <c r="C15" s="463"/>
      <c r="D15" s="463"/>
      <c r="E15" s="165"/>
      <c r="F15" s="125" t="s">
        <v>181</v>
      </c>
      <c r="G15" s="125"/>
    </row>
    <row r="16" spans="1:11" x14ac:dyDescent="0.25">
      <c r="A16" s="165"/>
      <c r="B16" s="165"/>
      <c r="C16" s="165"/>
      <c r="D16" s="165"/>
      <c r="F16" s="115" t="s">
        <v>70</v>
      </c>
    </row>
    <row r="17" spans="1:8" x14ac:dyDescent="0.25">
      <c r="B17" s="79"/>
      <c r="F17" s="42"/>
      <c r="G17" s="43"/>
      <c r="H17" s="115"/>
    </row>
    <row r="18" spans="1:8" x14ac:dyDescent="0.25">
      <c r="A18" s="79" t="s">
        <v>286</v>
      </c>
      <c r="B18" s="79"/>
      <c r="F18" s="369"/>
      <c r="G18" s="44"/>
      <c r="H18" s="115"/>
    </row>
    <row r="19" spans="1:8" x14ac:dyDescent="0.25">
      <c r="B19" s="79"/>
      <c r="F19" s="45"/>
      <c r="G19" s="44"/>
      <c r="H19" s="115"/>
    </row>
    <row r="20" spans="1:8" x14ac:dyDescent="0.25">
      <c r="A20" s="79" t="s">
        <v>287</v>
      </c>
      <c r="B20" s="79"/>
      <c r="F20" s="369"/>
      <c r="G20" s="44"/>
      <c r="H20" s="115"/>
    </row>
    <row r="21" spans="1:8" x14ac:dyDescent="0.25">
      <c r="B21" s="79"/>
      <c r="F21" s="45"/>
      <c r="G21" s="44"/>
      <c r="H21" s="115"/>
    </row>
    <row r="22" spans="1:8" x14ac:dyDescent="0.25">
      <c r="A22" s="79" t="s">
        <v>288</v>
      </c>
      <c r="B22" s="79"/>
      <c r="F22" s="369"/>
      <c r="G22" s="44"/>
      <c r="H22" s="115"/>
    </row>
    <row r="23" spans="1:8" x14ac:dyDescent="0.25">
      <c r="B23" s="79"/>
      <c r="F23" s="45"/>
      <c r="G23" s="44"/>
      <c r="H23" s="115"/>
    </row>
    <row r="24" spans="1:8" x14ac:dyDescent="0.25">
      <c r="A24" s="79" t="s">
        <v>289</v>
      </c>
      <c r="B24" s="79"/>
      <c r="F24" s="369"/>
      <c r="G24" s="44"/>
      <c r="H24" s="115"/>
    </row>
    <row r="25" spans="1:8" x14ac:dyDescent="0.25">
      <c r="B25" s="79"/>
      <c r="F25" s="42"/>
      <c r="G25" s="44"/>
      <c r="H25" s="115"/>
    </row>
    <row r="26" spans="1:8" x14ac:dyDescent="0.25">
      <c r="A26" s="79" t="s">
        <v>290</v>
      </c>
      <c r="B26" s="79"/>
      <c r="F26" s="369"/>
      <c r="G26" s="44"/>
      <c r="H26" s="115"/>
    </row>
    <row r="27" spans="1:8" x14ac:dyDescent="0.25">
      <c r="B27" s="79"/>
      <c r="G27" s="42"/>
      <c r="H27" s="115"/>
    </row>
    <row r="28" spans="1:8" x14ac:dyDescent="0.25">
      <c r="A28" s="79" t="s">
        <v>291</v>
      </c>
      <c r="B28" s="79"/>
      <c r="G28" s="370">
        <f>SUM(F17:F26)</f>
        <v>0</v>
      </c>
      <c r="H28" s="115"/>
    </row>
    <row r="29" spans="1:8" x14ac:dyDescent="0.25">
      <c r="B29" s="79"/>
      <c r="G29" s="47"/>
      <c r="H29" s="115"/>
    </row>
    <row r="30" spans="1:8" x14ac:dyDescent="0.25">
      <c r="A30" s="79" t="s">
        <v>292</v>
      </c>
      <c r="B30" s="79"/>
      <c r="G30" s="357"/>
      <c r="H30" s="115"/>
    </row>
    <row r="31" spans="1:8" x14ac:dyDescent="0.25">
      <c r="B31" s="79"/>
      <c r="G31" s="47"/>
      <c r="H31" s="115"/>
    </row>
    <row r="32" spans="1:8" x14ac:dyDescent="0.25">
      <c r="A32" s="79" t="s">
        <v>116</v>
      </c>
      <c r="B32" s="79"/>
      <c r="G32" s="77"/>
    </row>
    <row r="33" spans="1:8" x14ac:dyDescent="0.25">
      <c r="A33" s="90" t="s">
        <v>293</v>
      </c>
      <c r="B33" s="79"/>
      <c r="G33" s="351">
        <f>G28*G30</f>
        <v>0</v>
      </c>
    </row>
    <row r="34" spans="1:8" x14ac:dyDescent="0.25">
      <c r="B34" s="79"/>
      <c r="G34" s="48"/>
      <c r="H34" s="461" t="s">
        <v>282</v>
      </c>
    </row>
    <row r="35" spans="1:8" ht="21" customHeight="1" x14ac:dyDescent="0.25">
      <c r="A35" s="79" t="s">
        <v>294</v>
      </c>
      <c r="G35" s="364">
        <f>+'DHB-5'!E45</f>
        <v>0</v>
      </c>
      <c r="H35" s="461"/>
    </row>
    <row r="36" spans="1:8" x14ac:dyDescent="0.25">
      <c r="G36" s="49"/>
      <c r="H36" s="109"/>
    </row>
    <row r="37" spans="1:8" x14ac:dyDescent="0.25">
      <c r="A37" s="79" t="s">
        <v>295</v>
      </c>
      <c r="G37" s="355">
        <f>G33-G35</f>
        <v>0</v>
      </c>
      <c r="H37" s="110" t="s">
        <v>120</v>
      </c>
    </row>
    <row r="38" spans="1:8" x14ac:dyDescent="0.25">
      <c r="G38" s="53"/>
      <c r="H38" s="109"/>
    </row>
    <row r="39" spans="1:8" x14ac:dyDescent="0.25">
      <c r="B39" s="79"/>
      <c r="C39" s="79"/>
      <c r="H39" s="54"/>
    </row>
    <row r="40" spans="1:8" x14ac:dyDescent="0.25">
      <c r="A40" s="79" t="s">
        <v>192</v>
      </c>
      <c r="B40" s="79"/>
      <c r="C40" s="79"/>
      <c r="H40" s="54"/>
    </row>
    <row r="41" spans="1:8" x14ac:dyDescent="0.25">
      <c r="A41" s="90" t="s">
        <v>193</v>
      </c>
      <c r="B41" s="79"/>
      <c r="C41" s="54"/>
    </row>
    <row r="42" spans="1:8" x14ac:dyDescent="0.25">
      <c r="A42" s="90"/>
      <c r="B42" s="79"/>
      <c r="C42" s="54"/>
    </row>
    <row r="43" spans="1:8" x14ac:dyDescent="0.25">
      <c r="A43" s="90"/>
      <c r="B43" s="79" t="s">
        <v>284</v>
      </c>
      <c r="C43" s="54"/>
    </row>
    <row r="44" spans="1:8" x14ac:dyDescent="0.25">
      <c r="A44" s="79"/>
      <c r="B44" s="79" t="s">
        <v>285</v>
      </c>
      <c r="C44" s="54"/>
    </row>
    <row r="45" spans="1:8" x14ac:dyDescent="0.25">
      <c r="A45" s="79"/>
      <c r="B45" s="79" t="s">
        <v>117</v>
      </c>
      <c r="C45" s="54"/>
    </row>
    <row r="46" spans="1:8" x14ac:dyDescent="0.25">
      <c r="A46" s="79"/>
      <c r="B46" s="79" t="s">
        <v>118</v>
      </c>
      <c r="C46" s="54"/>
    </row>
    <row r="47" spans="1:8" x14ac:dyDescent="0.25">
      <c r="A47" s="79"/>
      <c r="H47" s="53"/>
    </row>
    <row r="48" spans="1:8" x14ac:dyDescent="0.25">
      <c r="H48" s="53"/>
    </row>
    <row r="49" spans="1:1" x14ac:dyDescent="0.25">
      <c r="A49" s="37" t="s">
        <v>94</v>
      </c>
    </row>
    <row r="51" spans="1:1" x14ac:dyDescent="0.25">
      <c r="A51" s="94" t="s">
        <v>179</v>
      </c>
    </row>
  </sheetData>
  <sheetProtection algorithmName="SHA-512" hashValue="YsbKxrrOzzLmPv5TUainRllc7Up/oyjfwynlHJNKf/bqAE2K1MkhDrj/O8baE2OfrSozosy9u9eWjmO3xGAi9A==" saltValue="5sun/FF+BWlAFuNL+Y6XBw==" spinCount="100000" sheet="1" selectLockedCells="1"/>
  <mergeCells count="9">
    <mergeCell ref="B10:E10"/>
    <mergeCell ref="H34:H35"/>
    <mergeCell ref="A13:D15"/>
    <mergeCell ref="A3:H3"/>
    <mergeCell ref="A4:H4"/>
    <mergeCell ref="A5:H5"/>
    <mergeCell ref="A6:H6"/>
    <mergeCell ref="B8:E8"/>
    <mergeCell ref="B9:E9"/>
  </mergeCells>
  <pageMargins left="0.5" right="0.5" top="0.5" bottom="0.5" header="0.5" footer="0.5"/>
  <pageSetup orientation="portrait" horizontalDpi="4294967293" verticalDpi="4294967293" r:id="rId1"/>
  <headerFooter>
    <oddFooter>&amp;L&amp;8DHB-FQHC (10/2020)
Audit Section&amp;C12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9C1A7-337A-4DFF-9BC5-E507D354B196}">
  <sheetPr>
    <tabColor indexed="45"/>
  </sheetPr>
  <dimension ref="A1:K41"/>
  <sheetViews>
    <sheetView showGridLines="0" zoomScaleNormal="100" workbookViewId="0">
      <selection activeCell="F18" sqref="F18"/>
    </sheetView>
  </sheetViews>
  <sheetFormatPr defaultRowHeight="13.2" x14ac:dyDescent="0.25"/>
  <cols>
    <col min="1" max="1" width="17.6640625" style="37" customWidth="1"/>
    <col min="2" max="2" width="10.6640625" style="37" customWidth="1"/>
    <col min="3" max="4" width="9.6640625" style="37" customWidth="1"/>
    <col min="5" max="5" width="10" style="37" customWidth="1"/>
    <col min="6" max="6" width="10.109375" style="37" customWidth="1"/>
    <col min="7" max="7" width="12.6640625" style="37" customWidth="1"/>
    <col min="8" max="8" width="12.109375" style="37" customWidth="1"/>
    <col min="9" max="256" width="9.109375" style="37"/>
    <col min="257" max="257" width="10.33203125" style="37" customWidth="1"/>
    <col min="258" max="258" width="11.6640625" style="37" customWidth="1"/>
    <col min="259" max="260" width="7.6640625" style="37" customWidth="1"/>
    <col min="261" max="261" width="9.109375" style="37"/>
    <col min="262" max="262" width="9.33203125" style="37" customWidth="1"/>
    <col min="263" max="263" width="14" style="37" customWidth="1"/>
    <col min="264" max="264" width="12.6640625" style="37" customWidth="1"/>
    <col min="265" max="512" width="9.109375" style="37"/>
    <col min="513" max="513" width="10.33203125" style="37" customWidth="1"/>
    <col min="514" max="514" width="11.6640625" style="37" customWidth="1"/>
    <col min="515" max="516" width="7.6640625" style="37" customWidth="1"/>
    <col min="517" max="517" width="9.109375" style="37"/>
    <col min="518" max="518" width="9.33203125" style="37" customWidth="1"/>
    <col min="519" max="519" width="14" style="37" customWidth="1"/>
    <col min="520" max="520" width="12.6640625" style="37" customWidth="1"/>
    <col min="521" max="768" width="9.109375" style="37"/>
    <col min="769" max="769" width="10.33203125" style="37" customWidth="1"/>
    <col min="770" max="770" width="11.6640625" style="37" customWidth="1"/>
    <col min="771" max="772" width="7.6640625" style="37" customWidth="1"/>
    <col min="773" max="773" width="9.109375" style="37"/>
    <col min="774" max="774" width="9.33203125" style="37" customWidth="1"/>
    <col min="775" max="775" width="14" style="37" customWidth="1"/>
    <col min="776" max="776" width="12.6640625" style="37" customWidth="1"/>
    <col min="777" max="1024" width="9.109375" style="37"/>
    <col min="1025" max="1025" width="10.33203125" style="37" customWidth="1"/>
    <col min="1026" max="1026" width="11.6640625" style="37" customWidth="1"/>
    <col min="1027" max="1028" width="7.6640625" style="37" customWidth="1"/>
    <col min="1029" max="1029" width="9.109375" style="37"/>
    <col min="1030" max="1030" width="9.33203125" style="37" customWidth="1"/>
    <col min="1031" max="1031" width="14" style="37" customWidth="1"/>
    <col min="1032" max="1032" width="12.6640625" style="37" customWidth="1"/>
    <col min="1033" max="1280" width="9.109375" style="37"/>
    <col min="1281" max="1281" width="10.33203125" style="37" customWidth="1"/>
    <col min="1282" max="1282" width="11.6640625" style="37" customWidth="1"/>
    <col min="1283" max="1284" width="7.6640625" style="37" customWidth="1"/>
    <col min="1285" max="1285" width="9.109375" style="37"/>
    <col min="1286" max="1286" width="9.33203125" style="37" customWidth="1"/>
    <col min="1287" max="1287" width="14" style="37" customWidth="1"/>
    <col min="1288" max="1288" width="12.6640625" style="37" customWidth="1"/>
    <col min="1289" max="1536" width="9.109375" style="37"/>
    <col min="1537" max="1537" width="10.33203125" style="37" customWidth="1"/>
    <col min="1538" max="1538" width="11.6640625" style="37" customWidth="1"/>
    <col min="1539" max="1540" width="7.6640625" style="37" customWidth="1"/>
    <col min="1541" max="1541" width="9.109375" style="37"/>
    <col min="1542" max="1542" width="9.33203125" style="37" customWidth="1"/>
    <col min="1543" max="1543" width="14" style="37" customWidth="1"/>
    <col min="1544" max="1544" width="12.6640625" style="37" customWidth="1"/>
    <col min="1545" max="1792" width="9.109375" style="37"/>
    <col min="1793" max="1793" width="10.33203125" style="37" customWidth="1"/>
    <col min="1794" max="1794" width="11.6640625" style="37" customWidth="1"/>
    <col min="1795" max="1796" width="7.6640625" style="37" customWidth="1"/>
    <col min="1797" max="1797" width="9.109375" style="37"/>
    <col min="1798" max="1798" width="9.33203125" style="37" customWidth="1"/>
    <col min="1799" max="1799" width="14" style="37" customWidth="1"/>
    <col min="1800" max="1800" width="12.6640625" style="37" customWidth="1"/>
    <col min="1801" max="2048" width="9.109375" style="37"/>
    <col min="2049" max="2049" width="10.33203125" style="37" customWidth="1"/>
    <col min="2050" max="2050" width="11.6640625" style="37" customWidth="1"/>
    <col min="2051" max="2052" width="7.6640625" style="37" customWidth="1"/>
    <col min="2053" max="2053" width="9.109375" style="37"/>
    <col min="2054" max="2054" width="9.33203125" style="37" customWidth="1"/>
    <col min="2055" max="2055" width="14" style="37" customWidth="1"/>
    <col min="2056" max="2056" width="12.6640625" style="37" customWidth="1"/>
    <col min="2057" max="2304" width="9.109375" style="37"/>
    <col min="2305" max="2305" width="10.33203125" style="37" customWidth="1"/>
    <col min="2306" max="2306" width="11.6640625" style="37" customWidth="1"/>
    <col min="2307" max="2308" width="7.6640625" style="37" customWidth="1"/>
    <col min="2309" max="2309" width="9.109375" style="37"/>
    <col min="2310" max="2310" width="9.33203125" style="37" customWidth="1"/>
    <col min="2311" max="2311" width="14" style="37" customWidth="1"/>
    <col min="2312" max="2312" width="12.6640625" style="37" customWidth="1"/>
    <col min="2313" max="2560" width="9.109375" style="37"/>
    <col min="2561" max="2561" width="10.33203125" style="37" customWidth="1"/>
    <col min="2562" max="2562" width="11.6640625" style="37" customWidth="1"/>
    <col min="2563" max="2564" width="7.6640625" style="37" customWidth="1"/>
    <col min="2565" max="2565" width="9.109375" style="37"/>
    <col min="2566" max="2566" width="9.33203125" style="37" customWidth="1"/>
    <col min="2567" max="2567" width="14" style="37" customWidth="1"/>
    <col min="2568" max="2568" width="12.6640625" style="37" customWidth="1"/>
    <col min="2569" max="2816" width="9.109375" style="37"/>
    <col min="2817" max="2817" width="10.33203125" style="37" customWidth="1"/>
    <col min="2818" max="2818" width="11.6640625" style="37" customWidth="1"/>
    <col min="2819" max="2820" width="7.6640625" style="37" customWidth="1"/>
    <col min="2821" max="2821" width="9.109375" style="37"/>
    <col min="2822" max="2822" width="9.33203125" style="37" customWidth="1"/>
    <col min="2823" max="2823" width="14" style="37" customWidth="1"/>
    <col min="2824" max="2824" width="12.6640625" style="37" customWidth="1"/>
    <col min="2825" max="3072" width="9.109375" style="37"/>
    <col min="3073" max="3073" width="10.33203125" style="37" customWidth="1"/>
    <col min="3074" max="3074" width="11.6640625" style="37" customWidth="1"/>
    <col min="3075" max="3076" width="7.6640625" style="37" customWidth="1"/>
    <col min="3077" max="3077" width="9.109375" style="37"/>
    <col min="3078" max="3078" width="9.33203125" style="37" customWidth="1"/>
    <col min="3079" max="3079" width="14" style="37" customWidth="1"/>
    <col min="3080" max="3080" width="12.6640625" style="37" customWidth="1"/>
    <col min="3081" max="3328" width="9.109375" style="37"/>
    <col min="3329" max="3329" width="10.33203125" style="37" customWidth="1"/>
    <col min="3330" max="3330" width="11.6640625" style="37" customWidth="1"/>
    <col min="3331" max="3332" width="7.6640625" style="37" customWidth="1"/>
    <col min="3333" max="3333" width="9.109375" style="37"/>
    <col min="3334" max="3334" width="9.33203125" style="37" customWidth="1"/>
    <col min="3335" max="3335" width="14" style="37" customWidth="1"/>
    <col min="3336" max="3336" width="12.6640625" style="37" customWidth="1"/>
    <col min="3337" max="3584" width="9.109375" style="37"/>
    <col min="3585" max="3585" width="10.33203125" style="37" customWidth="1"/>
    <col min="3586" max="3586" width="11.6640625" style="37" customWidth="1"/>
    <col min="3587" max="3588" width="7.6640625" style="37" customWidth="1"/>
    <col min="3589" max="3589" width="9.109375" style="37"/>
    <col min="3590" max="3590" width="9.33203125" style="37" customWidth="1"/>
    <col min="3591" max="3591" width="14" style="37" customWidth="1"/>
    <col min="3592" max="3592" width="12.6640625" style="37" customWidth="1"/>
    <col min="3593" max="3840" width="9.109375" style="37"/>
    <col min="3841" max="3841" width="10.33203125" style="37" customWidth="1"/>
    <col min="3842" max="3842" width="11.6640625" style="37" customWidth="1"/>
    <col min="3843" max="3844" width="7.6640625" style="37" customWidth="1"/>
    <col min="3845" max="3845" width="9.109375" style="37"/>
    <col min="3846" max="3846" width="9.33203125" style="37" customWidth="1"/>
    <col min="3847" max="3847" width="14" style="37" customWidth="1"/>
    <col min="3848" max="3848" width="12.6640625" style="37" customWidth="1"/>
    <col min="3849" max="4096" width="9.109375" style="37"/>
    <col min="4097" max="4097" width="10.33203125" style="37" customWidth="1"/>
    <col min="4098" max="4098" width="11.6640625" style="37" customWidth="1"/>
    <col min="4099" max="4100" width="7.6640625" style="37" customWidth="1"/>
    <col min="4101" max="4101" width="9.109375" style="37"/>
    <col min="4102" max="4102" width="9.33203125" style="37" customWidth="1"/>
    <col min="4103" max="4103" width="14" style="37" customWidth="1"/>
    <col min="4104" max="4104" width="12.6640625" style="37" customWidth="1"/>
    <col min="4105" max="4352" width="9.109375" style="37"/>
    <col min="4353" max="4353" width="10.33203125" style="37" customWidth="1"/>
    <col min="4354" max="4354" width="11.6640625" style="37" customWidth="1"/>
    <col min="4355" max="4356" width="7.6640625" style="37" customWidth="1"/>
    <col min="4357" max="4357" width="9.109375" style="37"/>
    <col min="4358" max="4358" width="9.33203125" style="37" customWidth="1"/>
    <col min="4359" max="4359" width="14" style="37" customWidth="1"/>
    <col min="4360" max="4360" width="12.6640625" style="37" customWidth="1"/>
    <col min="4361" max="4608" width="9.109375" style="37"/>
    <col min="4609" max="4609" width="10.33203125" style="37" customWidth="1"/>
    <col min="4610" max="4610" width="11.6640625" style="37" customWidth="1"/>
    <col min="4611" max="4612" width="7.6640625" style="37" customWidth="1"/>
    <col min="4613" max="4613" width="9.109375" style="37"/>
    <col min="4614" max="4614" width="9.33203125" style="37" customWidth="1"/>
    <col min="4615" max="4615" width="14" style="37" customWidth="1"/>
    <col min="4616" max="4616" width="12.6640625" style="37" customWidth="1"/>
    <col min="4617" max="4864" width="9.109375" style="37"/>
    <col min="4865" max="4865" width="10.33203125" style="37" customWidth="1"/>
    <col min="4866" max="4866" width="11.6640625" style="37" customWidth="1"/>
    <col min="4867" max="4868" width="7.6640625" style="37" customWidth="1"/>
    <col min="4869" max="4869" width="9.109375" style="37"/>
    <col min="4870" max="4870" width="9.33203125" style="37" customWidth="1"/>
    <col min="4871" max="4871" width="14" style="37" customWidth="1"/>
    <col min="4872" max="4872" width="12.6640625" style="37" customWidth="1"/>
    <col min="4873" max="5120" width="9.109375" style="37"/>
    <col min="5121" max="5121" width="10.33203125" style="37" customWidth="1"/>
    <col min="5122" max="5122" width="11.6640625" style="37" customWidth="1"/>
    <col min="5123" max="5124" width="7.6640625" style="37" customWidth="1"/>
    <col min="5125" max="5125" width="9.109375" style="37"/>
    <col min="5126" max="5126" width="9.33203125" style="37" customWidth="1"/>
    <col min="5127" max="5127" width="14" style="37" customWidth="1"/>
    <col min="5128" max="5128" width="12.6640625" style="37" customWidth="1"/>
    <col min="5129" max="5376" width="9.109375" style="37"/>
    <col min="5377" max="5377" width="10.33203125" style="37" customWidth="1"/>
    <col min="5378" max="5378" width="11.6640625" style="37" customWidth="1"/>
    <col min="5379" max="5380" width="7.6640625" style="37" customWidth="1"/>
    <col min="5381" max="5381" width="9.109375" style="37"/>
    <col min="5382" max="5382" width="9.33203125" style="37" customWidth="1"/>
    <col min="5383" max="5383" width="14" style="37" customWidth="1"/>
    <col min="5384" max="5384" width="12.6640625" style="37" customWidth="1"/>
    <col min="5385" max="5632" width="9.109375" style="37"/>
    <col min="5633" max="5633" width="10.33203125" style="37" customWidth="1"/>
    <col min="5634" max="5634" width="11.6640625" style="37" customWidth="1"/>
    <col min="5635" max="5636" width="7.6640625" style="37" customWidth="1"/>
    <col min="5637" max="5637" width="9.109375" style="37"/>
    <col min="5638" max="5638" width="9.33203125" style="37" customWidth="1"/>
    <col min="5639" max="5639" width="14" style="37" customWidth="1"/>
    <col min="5640" max="5640" width="12.6640625" style="37" customWidth="1"/>
    <col min="5641" max="5888" width="9.109375" style="37"/>
    <col min="5889" max="5889" width="10.33203125" style="37" customWidth="1"/>
    <col min="5890" max="5890" width="11.6640625" style="37" customWidth="1"/>
    <col min="5891" max="5892" width="7.6640625" style="37" customWidth="1"/>
    <col min="5893" max="5893" width="9.109375" style="37"/>
    <col min="5894" max="5894" width="9.33203125" style="37" customWidth="1"/>
    <col min="5895" max="5895" width="14" style="37" customWidth="1"/>
    <col min="5896" max="5896" width="12.6640625" style="37" customWidth="1"/>
    <col min="5897" max="6144" width="9.109375" style="37"/>
    <col min="6145" max="6145" width="10.33203125" style="37" customWidth="1"/>
    <col min="6146" max="6146" width="11.6640625" style="37" customWidth="1"/>
    <col min="6147" max="6148" width="7.6640625" style="37" customWidth="1"/>
    <col min="6149" max="6149" width="9.109375" style="37"/>
    <col min="6150" max="6150" width="9.33203125" style="37" customWidth="1"/>
    <col min="6151" max="6151" width="14" style="37" customWidth="1"/>
    <col min="6152" max="6152" width="12.6640625" style="37" customWidth="1"/>
    <col min="6153" max="6400" width="9.109375" style="37"/>
    <col min="6401" max="6401" width="10.33203125" style="37" customWidth="1"/>
    <col min="6402" max="6402" width="11.6640625" style="37" customWidth="1"/>
    <col min="6403" max="6404" width="7.6640625" style="37" customWidth="1"/>
    <col min="6405" max="6405" width="9.109375" style="37"/>
    <col min="6406" max="6406" width="9.33203125" style="37" customWidth="1"/>
    <col min="6407" max="6407" width="14" style="37" customWidth="1"/>
    <col min="6408" max="6408" width="12.6640625" style="37" customWidth="1"/>
    <col min="6409" max="6656" width="9.109375" style="37"/>
    <col min="6657" max="6657" width="10.33203125" style="37" customWidth="1"/>
    <col min="6658" max="6658" width="11.6640625" style="37" customWidth="1"/>
    <col min="6659" max="6660" width="7.6640625" style="37" customWidth="1"/>
    <col min="6661" max="6661" width="9.109375" style="37"/>
    <col min="6662" max="6662" width="9.33203125" style="37" customWidth="1"/>
    <col min="6663" max="6663" width="14" style="37" customWidth="1"/>
    <col min="6664" max="6664" width="12.6640625" style="37" customWidth="1"/>
    <col min="6665" max="6912" width="9.109375" style="37"/>
    <col min="6913" max="6913" width="10.33203125" style="37" customWidth="1"/>
    <col min="6914" max="6914" width="11.6640625" style="37" customWidth="1"/>
    <col min="6915" max="6916" width="7.6640625" style="37" customWidth="1"/>
    <col min="6917" max="6917" width="9.109375" style="37"/>
    <col min="6918" max="6918" width="9.33203125" style="37" customWidth="1"/>
    <col min="6919" max="6919" width="14" style="37" customWidth="1"/>
    <col min="6920" max="6920" width="12.6640625" style="37" customWidth="1"/>
    <col min="6921" max="7168" width="9.109375" style="37"/>
    <col min="7169" max="7169" width="10.33203125" style="37" customWidth="1"/>
    <col min="7170" max="7170" width="11.6640625" style="37" customWidth="1"/>
    <col min="7171" max="7172" width="7.6640625" style="37" customWidth="1"/>
    <col min="7173" max="7173" width="9.109375" style="37"/>
    <col min="7174" max="7174" width="9.33203125" style="37" customWidth="1"/>
    <col min="7175" max="7175" width="14" style="37" customWidth="1"/>
    <col min="7176" max="7176" width="12.6640625" style="37" customWidth="1"/>
    <col min="7177" max="7424" width="9.109375" style="37"/>
    <col min="7425" max="7425" width="10.33203125" style="37" customWidth="1"/>
    <col min="7426" max="7426" width="11.6640625" style="37" customWidth="1"/>
    <col min="7427" max="7428" width="7.6640625" style="37" customWidth="1"/>
    <col min="7429" max="7429" width="9.109375" style="37"/>
    <col min="7430" max="7430" width="9.33203125" style="37" customWidth="1"/>
    <col min="7431" max="7431" width="14" style="37" customWidth="1"/>
    <col min="7432" max="7432" width="12.6640625" style="37" customWidth="1"/>
    <col min="7433" max="7680" width="9.109375" style="37"/>
    <col min="7681" max="7681" width="10.33203125" style="37" customWidth="1"/>
    <col min="7682" max="7682" width="11.6640625" style="37" customWidth="1"/>
    <col min="7683" max="7684" width="7.6640625" style="37" customWidth="1"/>
    <col min="7685" max="7685" width="9.109375" style="37"/>
    <col min="7686" max="7686" width="9.33203125" style="37" customWidth="1"/>
    <col min="7687" max="7687" width="14" style="37" customWidth="1"/>
    <col min="7688" max="7688" width="12.6640625" style="37" customWidth="1"/>
    <col min="7689" max="7936" width="9.109375" style="37"/>
    <col min="7937" max="7937" width="10.33203125" style="37" customWidth="1"/>
    <col min="7938" max="7938" width="11.6640625" style="37" customWidth="1"/>
    <col min="7939" max="7940" width="7.6640625" style="37" customWidth="1"/>
    <col min="7941" max="7941" width="9.109375" style="37"/>
    <col min="7942" max="7942" width="9.33203125" style="37" customWidth="1"/>
    <col min="7943" max="7943" width="14" style="37" customWidth="1"/>
    <col min="7944" max="7944" width="12.6640625" style="37" customWidth="1"/>
    <col min="7945" max="8192" width="9.109375" style="37"/>
    <col min="8193" max="8193" width="10.33203125" style="37" customWidth="1"/>
    <col min="8194" max="8194" width="11.6640625" style="37" customWidth="1"/>
    <col min="8195" max="8196" width="7.6640625" style="37" customWidth="1"/>
    <col min="8197" max="8197" width="9.109375" style="37"/>
    <col min="8198" max="8198" width="9.33203125" style="37" customWidth="1"/>
    <col min="8199" max="8199" width="14" style="37" customWidth="1"/>
    <col min="8200" max="8200" width="12.6640625" style="37" customWidth="1"/>
    <col min="8201" max="8448" width="9.109375" style="37"/>
    <col min="8449" max="8449" width="10.33203125" style="37" customWidth="1"/>
    <col min="8450" max="8450" width="11.6640625" style="37" customWidth="1"/>
    <col min="8451" max="8452" width="7.6640625" style="37" customWidth="1"/>
    <col min="8453" max="8453" width="9.109375" style="37"/>
    <col min="8454" max="8454" width="9.33203125" style="37" customWidth="1"/>
    <col min="8455" max="8455" width="14" style="37" customWidth="1"/>
    <col min="8456" max="8456" width="12.6640625" style="37" customWidth="1"/>
    <col min="8457" max="8704" width="9.109375" style="37"/>
    <col min="8705" max="8705" width="10.33203125" style="37" customWidth="1"/>
    <col min="8706" max="8706" width="11.6640625" style="37" customWidth="1"/>
    <col min="8707" max="8708" width="7.6640625" style="37" customWidth="1"/>
    <col min="8709" max="8709" width="9.109375" style="37"/>
    <col min="8710" max="8710" width="9.33203125" style="37" customWidth="1"/>
    <col min="8711" max="8711" width="14" style="37" customWidth="1"/>
    <col min="8712" max="8712" width="12.6640625" style="37" customWidth="1"/>
    <col min="8713" max="8960" width="9.109375" style="37"/>
    <col min="8961" max="8961" width="10.33203125" style="37" customWidth="1"/>
    <col min="8962" max="8962" width="11.6640625" style="37" customWidth="1"/>
    <col min="8963" max="8964" width="7.6640625" style="37" customWidth="1"/>
    <col min="8965" max="8965" width="9.109375" style="37"/>
    <col min="8966" max="8966" width="9.33203125" style="37" customWidth="1"/>
    <col min="8967" max="8967" width="14" style="37" customWidth="1"/>
    <col min="8968" max="8968" width="12.6640625" style="37" customWidth="1"/>
    <col min="8969" max="9216" width="9.109375" style="37"/>
    <col min="9217" max="9217" width="10.33203125" style="37" customWidth="1"/>
    <col min="9218" max="9218" width="11.6640625" style="37" customWidth="1"/>
    <col min="9219" max="9220" width="7.6640625" style="37" customWidth="1"/>
    <col min="9221" max="9221" width="9.109375" style="37"/>
    <col min="9222" max="9222" width="9.33203125" style="37" customWidth="1"/>
    <col min="9223" max="9223" width="14" style="37" customWidth="1"/>
    <col min="9224" max="9224" width="12.6640625" style="37" customWidth="1"/>
    <col min="9225" max="9472" width="9.109375" style="37"/>
    <col min="9473" max="9473" width="10.33203125" style="37" customWidth="1"/>
    <col min="9474" max="9474" width="11.6640625" style="37" customWidth="1"/>
    <col min="9475" max="9476" width="7.6640625" style="37" customWidth="1"/>
    <col min="9477" max="9477" width="9.109375" style="37"/>
    <col min="9478" max="9478" width="9.33203125" style="37" customWidth="1"/>
    <col min="9479" max="9479" width="14" style="37" customWidth="1"/>
    <col min="9480" max="9480" width="12.6640625" style="37" customWidth="1"/>
    <col min="9481" max="9728" width="9.109375" style="37"/>
    <col min="9729" max="9729" width="10.33203125" style="37" customWidth="1"/>
    <col min="9730" max="9730" width="11.6640625" style="37" customWidth="1"/>
    <col min="9731" max="9732" width="7.6640625" style="37" customWidth="1"/>
    <col min="9733" max="9733" width="9.109375" style="37"/>
    <col min="9734" max="9734" width="9.33203125" style="37" customWidth="1"/>
    <col min="9735" max="9735" width="14" style="37" customWidth="1"/>
    <col min="9736" max="9736" width="12.6640625" style="37" customWidth="1"/>
    <col min="9737" max="9984" width="9.109375" style="37"/>
    <col min="9985" max="9985" width="10.33203125" style="37" customWidth="1"/>
    <col min="9986" max="9986" width="11.6640625" style="37" customWidth="1"/>
    <col min="9987" max="9988" width="7.6640625" style="37" customWidth="1"/>
    <col min="9989" max="9989" width="9.109375" style="37"/>
    <col min="9990" max="9990" width="9.33203125" style="37" customWidth="1"/>
    <col min="9991" max="9991" width="14" style="37" customWidth="1"/>
    <col min="9992" max="9992" width="12.6640625" style="37" customWidth="1"/>
    <col min="9993" max="10240" width="9.109375" style="37"/>
    <col min="10241" max="10241" width="10.33203125" style="37" customWidth="1"/>
    <col min="10242" max="10242" width="11.6640625" style="37" customWidth="1"/>
    <col min="10243" max="10244" width="7.6640625" style="37" customWidth="1"/>
    <col min="10245" max="10245" width="9.109375" style="37"/>
    <col min="10246" max="10246" width="9.33203125" style="37" customWidth="1"/>
    <col min="10247" max="10247" width="14" style="37" customWidth="1"/>
    <col min="10248" max="10248" width="12.6640625" style="37" customWidth="1"/>
    <col min="10249" max="10496" width="9.109375" style="37"/>
    <col min="10497" max="10497" width="10.33203125" style="37" customWidth="1"/>
    <col min="10498" max="10498" width="11.6640625" style="37" customWidth="1"/>
    <col min="10499" max="10500" width="7.6640625" style="37" customWidth="1"/>
    <col min="10501" max="10501" width="9.109375" style="37"/>
    <col min="10502" max="10502" width="9.33203125" style="37" customWidth="1"/>
    <col min="10503" max="10503" width="14" style="37" customWidth="1"/>
    <col min="10504" max="10504" width="12.6640625" style="37" customWidth="1"/>
    <col min="10505" max="10752" width="9.109375" style="37"/>
    <col min="10753" max="10753" width="10.33203125" style="37" customWidth="1"/>
    <col min="10754" max="10754" width="11.6640625" style="37" customWidth="1"/>
    <col min="10755" max="10756" width="7.6640625" style="37" customWidth="1"/>
    <col min="10757" max="10757" width="9.109375" style="37"/>
    <col min="10758" max="10758" width="9.33203125" style="37" customWidth="1"/>
    <col min="10759" max="10759" width="14" style="37" customWidth="1"/>
    <col min="10760" max="10760" width="12.6640625" style="37" customWidth="1"/>
    <col min="10761" max="11008" width="9.109375" style="37"/>
    <col min="11009" max="11009" width="10.33203125" style="37" customWidth="1"/>
    <col min="11010" max="11010" width="11.6640625" style="37" customWidth="1"/>
    <col min="11011" max="11012" width="7.6640625" style="37" customWidth="1"/>
    <col min="11013" max="11013" width="9.109375" style="37"/>
    <col min="11014" max="11014" width="9.33203125" style="37" customWidth="1"/>
    <col min="11015" max="11015" width="14" style="37" customWidth="1"/>
    <col min="11016" max="11016" width="12.6640625" style="37" customWidth="1"/>
    <col min="11017" max="11264" width="9.109375" style="37"/>
    <col min="11265" max="11265" width="10.33203125" style="37" customWidth="1"/>
    <col min="11266" max="11266" width="11.6640625" style="37" customWidth="1"/>
    <col min="11267" max="11268" width="7.6640625" style="37" customWidth="1"/>
    <col min="11269" max="11269" width="9.109375" style="37"/>
    <col min="11270" max="11270" width="9.33203125" style="37" customWidth="1"/>
    <col min="11271" max="11271" width="14" style="37" customWidth="1"/>
    <col min="11272" max="11272" width="12.6640625" style="37" customWidth="1"/>
    <col min="11273" max="11520" width="9.109375" style="37"/>
    <col min="11521" max="11521" width="10.33203125" style="37" customWidth="1"/>
    <col min="11522" max="11522" width="11.6640625" style="37" customWidth="1"/>
    <col min="11523" max="11524" width="7.6640625" style="37" customWidth="1"/>
    <col min="11525" max="11525" width="9.109375" style="37"/>
    <col min="11526" max="11526" width="9.33203125" style="37" customWidth="1"/>
    <col min="11527" max="11527" width="14" style="37" customWidth="1"/>
    <col min="11528" max="11528" width="12.6640625" style="37" customWidth="1"/>
    <col min="11529" max="11776" width="9.109375" style="37"/>
    <col min="11777" max="11777" width="10.33203125" style="37" customWidth="1"/>
    <col min="11778" max="11778" width="11.6640625" style="37" customWidth="1"/>
    <col min="11779" max="11780" width="7.6640625" style="37" customWidth="1"/>
    <col min="11781" max="11781" width="9.109375" style="37"/>
    <col min="11782" max="11782" width="9.33203125" style="37" customWidth="1"/>
    <col min="11783" max="11783" width="14" style="37" customWidth="1"/>
    <col min="11784" max="11784" width="12.6640625" style="37" customWidth="1"/>
    <col min="11785" max="12032" width="9.109375" style="37"/>
    <col min="12033" max="12033" width="10.33203125" style="37" customWidth="1"/>
    <col min="12034" max="12034" width="11.6640625" style="37" customWidth="1"/>
    <col min="12035" max="12036" width="7.6640625" style="37" customWidth="1"/>
    <col min="12037" max="12037" width="9.109375" style="37"/>
    <col min="12038" max="12038" width="9.33203125" style="37" customWidth="1"/>
    <col min="12039" max="12039" width="14" style="37" customWidth="1"/>
    <col min="12040" max="12040" width="12.6640625" style="37" customWidth="1"/>
    <col min="12041" max="12288" width="9.109375" style="37"/>
    <col min="12289" max="12289" width="10.33203125" style="37" customWidth="1"/>
    <col min="12290" max="12290" width="11.6640625" style="37" customWidth="1"/>
    <col min="12291" max="12292" width="7.6640625" style="37" customWidth="1"/>
    <col min="12293" max="12293" width="9.109375" style="37"/>
    <col min="12294" max="12294" width="9.33203125" style="37" customWidth="1"/>
    <col min="12295" max="12295" width="14" style="37" customWidth="1"/>
    <col min="12296" max="12296" width="12.6640625" style="37" customWidth="1"/>
    <col min="12297" max="12544" width="9.109375" style="37"/>
    <col min="12545" max="12545" width="10.33203125" style="37" customWidth="1"/>
    <col min="12546" max="12546" width="11.6640625" style="37" customWidth="1"/>
    <col min="12547" max="12548" width="7.6640625" style="37" customWidth="1"/>
    <col min="12549" max="12549" width="9.109375" style="37"/>
    <col min="12550" max="12550" width="9.33203125" style="37" customWidth="1"/>
    <col min="12551" max="12551" width="14" style="37" customWidth="1"/>
    <col min="12552" max="12552" width="12.6640625" style="37" customWidth="1"/>
    <col min="12553" max="12800" width="9.109375" style="37"/>
    <col min="12801" max="12801" width="10.33203125" style="37" customWidth="1"/>
    <col min="12802" max="12802" width="11.6640625" style="37" customWidth="1"/>
    <col min="12803" max="12804" width="7.6640625" style="37" customWidth="1"/>
    <col min="12805" max="12805" width="9.109375" style="37"/>
    <col min="12806" max="12806" width="9.33203125" style="37" customWidth="1"/>
    <col min="12807" max="12807" width="14" style="37" customWidth="1"/>
    <col min="12808" max="12808" width="12.6640625" style="37" customWidth="1"/>
    <col min="12809" max="13056" width="9.109375" style="37"/>
    <col min="13057" max="13057" width="10.33203125" style="37" customWidth="1"/>
    <col min="13058" max="13058" width="11.6640625" style="37" customWidth="1"/>
    <col min="13059" max="13060" width="7.6640625" style="37" customWidth="1"/>
    <col min="13061" max="13061" width="9.109375" style="37"/>
    <col min="13062" max="13062" width="9.33203125" style="37" customWidth="1"/>
    <col min="13063" max="13063" width="14" style="37" customWidth="1"/>
    <col min="13064" max="13064" width="12.6640625" style="37" customWidth="1"/>
    <col min="13065" max="13312" width="9.109375" style="37"/>
    <col min="13313" max="13313" width="10.33203125" style="37" customWidth="1"/>
    <col min="13314" max="13314" width="11.6640625" style="37" customWidth="1"/>
    <col min="13315" max="13316" width="7.6640625" style="37" customWidth="1"/>
    <col min="13317" max="13317" width="9.109375" style="37"/>
    <col min="13318" max="13318" width="9.33203125" style="37" customWidth="1"/>
    <col min="13319" max="13319" width="14" style="37" customWidth="1"/>
    <col min="13320" max="13320" width="12.6640625" style="37" customWidth="1"/>
    <col min="13321" max="13568" width="9.109375" style="37"/>
    <col min="13569" max="13569" width="10.33203125" style="37" customWidth="1"/>
    <col min="13570" max="13570" width="11.6640625" style="37" customWidth="1"/>
    <col min="13571" max="13572" width="7.6640625" style="37" customWidth="1"/>
    <col min="13573" max="13573" width="9.109375" style="37"/>
    <col min="13574" max="13574" width="9.33203125" style="37" customWidth="1"/>
    <col min="13575" max="13575" width="14" style="37" customWidth="1"/>
    <col min="13576" max="13576" width="12.6640625" style="37" customWidth="1"/>
    <col min="13577" max="13824" width="9.109375" style="37"/>
    <col min="13825" max="13825" width="10.33203125" style="37" customWidth="1"/>
    <col min="13826" max="13826" width="11.6640625" style="37" customWidth="1"/>
    <col min="13827" max="13828" width="7.6640625" style="37" customWidth="1"/>
    <col min="13829" max="13829" width="9.109375" style="37"/>
    <col min="13830" max="13830" width="9.33203125" style="37" customWidth="1"/>
    <col min="13831" max="13831" width="14" style="37" customWidth="1"/>
    <col min="13832" max="13832" width="12.6640625" style="37" customWidth="1"/>
    <col min="13833" max="14080" width="9.109375" style="37"/>
    <col min="14081" max="14081" width="10.33203125" style="37" customWidth="1"/>
    <col min="14082" max="14082" width="11.6640625" style="37" customWidth="1"/>
    <col min="14083" max="14084" width="7.6640625" style="37" customWidth="1"/>
    <col min="14085" max="14085" width="9.109375" style="37"/>
    <col min="14086" max="14086" width="9.33203125" style="37" customWidth="1"/>
    <col min="14087" max="14087" width="14" style="37" customWidth="1"/>
    <col min="14088" max="14088" width="12.6640625" style="37" customWidth="1"/>
    <col min="14089" max="14336" width="9.109375" style="37"/>
    <col min="14337" max="14337" width="10.33203125" style="37" customWidth="1"/>
    <col min="14338" max="14338" width="11.6640625" style="37" customWidth="1"/>
    <col min="14339" max="14340" width="7.6640625" style="37" customWidth="1"/>
    <col min="14341" max="14341" width="9.109375" style="37"/>
    <col min="14342" max="14342" width="9.33203125" style="37" customWidth="1"/>
    <col min="14343" max="14343" width="14" style="37" customWidth="1"/>
    <col min="14344" max="14344" width="12.6640625" style="37" customWidth="1"/>
    <col min="14345" max="14592" width="9.109375" style="37"/>
    <col min="14593" max="14593" width="10.33203125" style="37" customWidth="1"/>
    <col min="14594" max="14594" width="11.6640625" style="37" customWidth="1"/>
    <col min="14595" max="14596" width="7.6640625" style="37" customWidth="1"/>
    <col min="14597" max="14597" width="9.109375" style="37"/>
    <col min="14598" max="14598" width="9.33203125" style="37" customWidth="1"/>
    <col min="14599" max="14599" width="14" style="37" customWidth="1"/>
    <col min="14600" max="14600" width="12.6640625" style="37" customWidth="1"/>
    <col min="14601" max="14848" width="9.109375" style="37"/>
    <col min="14849" max="14849" width="10.33203125" style="37" customWidth="1"/>
    <col min="14850" max="14850" width="11.6640625" style="37" customWidth="1"/>
    <col min="14851" max="14852" width="7.6640625" style="37" customWidth="1"/>
    <col min="14853" max="14853" width="9.109375" style="37"/>
    <col min="14854" max="14854" width="9.33203125" style="37" customWidth="1"/>
    <col min="14855" max="14855" width="14" style="37" customWidth="1"/>
    <col min="14856" max="14856" width="12.6640625" style="37" customWidth="1"/>
    <col min="14857" max="15104" width="9.109375" style="37"/>
    <col min="15105" max="15105" width="10.33203125" style="37" customWidth="1"/>
    <col min="15106" max="15106" width="11.6640625" style="37" customWidth="1"/>
    <col min="15107" max="15108" width="7.6640625" style="37" customWidth="1"/>
    <col min="15109" max="15109" width="9.109375" style="37"/>
    <col min="15110" max="15110" width="9.33203125" style="37" customWidth="1"/>
    <col min="15111" max="15111" width="14" style="37" customWidth="1"/>
    <col min="15112" max="15112" width="12.6640625" style="37" customWidth="1"/>
    <col min="15113" max="15360" width="9.109375" style="37"/>
    <col min="15361" max="15361" width="10.33203125" style="37" customWidth="1"/>
    <col min="15362" max="15362" width="11.6640625" style="37" customWidth="1"/>
    <col min="15363" max="15364" width="7.6640625" style="37" customWidth="1"/>
    <col min="15365" max="15365" width="9.109375" style="37"/>
    <col min="15366" max="15366" width="9.33203125" style="37" customWidth="1"/>
    <col min="15367" max="15367" width="14" style="37" customWidth="1"/>
    <col min="15368" max="15368" width="12.6640625" style="37" customWidth="1"/>
    <col min="15369" max="15616" width="9.109375" style="37"/>
    <col min="15617" max="15617" width="10.33203125" style="37" customWidth="1"/>
    <col min="15618" max="15618" width="11.6640625" style="37" customWidth="1"/>
    <col min="15619" max="15620" width="7.6640625" style="37" customWidth="1"/>
    <col min="15621" max="15621" width="9.109375" style="37"/>
    <col min="15622" max="15622" width="9.33203125" style="37" customWidth="1"/>
    <col min="15623" max="15623" width="14" style="37" customWidth="1"/>
    <col min="15624" max="15624" width="12.6640625" style="37" customWidth="1"/>
    <col min="15625" max="15872" width="9.109375" style="37"/>
    <col min="15873" max="15873" width="10.33203125" style="37" customWidth="1"/>
    <col min="15874" max="15874" width="11.6640625" style="37" customWidth="1"/>
    <col min="15875" max="15876" width="7.6640625" style="37" customWidth="1"/>
    <col min="15877" max="15877" width="9.109375" style="37"/>
    <col min="15878" max="15878" width="9.33203125" style="37" customWidth="1"/>
    <col min="15879" max="15879" width="14" style="37" customWidth="1"/>
    <col min="15880" max="15880" width="12.6640625" style="37" customWidth="1"/>
    <col min="15881" max="16128" width="9.109375" style="37"/>
    <col min="16129" max="16129" width="10.33203125" style="37" customWidth="1"/>
    <col min="16130" max="16130" width="11.6640625" style="37" customWidth="1"/>
    <col min="16131" max="16132" width="7.6640625" style="37" customWidth="1"/>
    <col min="16133" max="16133" width="9.109375" style="37"/>
    <col min="16134" max="16134" width="9.33203125" style="37" customWidth="1"/>
    <col min="16135" max="16135" width="14" style="37" customWidth="1"/>
    <col min="16136" max="16136" width="12.6640625" style="37" customWidth="1"/>
    <col min="16137" max="16382" width="9.109375" style="37"/>
    <col min="16383" max="16384" width="9.109375" style="37" customWidth="1"/>
  </cols>
  <sheetData>
    <row r="1" spans="1:11" x14ac:dyDescent="0.25">
      <c r="A1" s="51"/>
      <c r="B1" s="155"/>
      <c r="H1" s="111" t="s">
        <v>183</v>
      </c>
    </row>
    <row r="3" spans="1:11" x14ac:dyDescent="0.25">
      <c r="A3" s="414" t="s">
        <v>136</v>
      </c>
      <c r="B3" s="414"/>
      <c r="C3" s="414"/>
      <c r="D3" s="414"/>
      <c r="E3" s="414"/>
      <c r="F3" s="414"/>
      <c r="G3" s="414"/>
      <c r="H3" s="414"/>
      <c r="I3" s="124"/>
      <c r="J3" s="124"/>
      <c r="K3" s="124"/>
    </row>
    <row r="4" spans="1:11" x14ac:dyDescent="0.25">
      <c r="A4" s="394" t="s">
        <v>324</v>
      </c>
      <c r="B4" s="394"/>
      <c r="C4" s="394"/>
      <c r="D4" s="394"/>
      <c r="E4" s="394"/>
      <c r="F4" s="394"/>
      <c r="G4" s="394"/>
      <c r="H4" s="394"/>
      <c r="I4" s="124"/>
      <c r="J4" s="124"/>
      <c r="K4" s="124"/>
    </row>
    <row r="5" spans="1:11" x14ac:dyDescent="0.25">
      <c r="A5" s="470" t="s">
        <v>200</v>
      </c>
      <c r="B5" s="414"/>
      <c r="C5" s="414"/>
      <c r="D5" s="414"/>
      <c r="E5" s="414"/>
      <c r="F5" s="414"/>
      <c r="G5" s="414"/>
      <c r="H5" s="414"/>
      <c r="I5" s="124"/>
      <c r="K5" s="156"/>
    </row>
    <row r="6" spans="1:11" x14ac:dyDescent="0.25">
      <c r="A6" s="394" t="s">
        <v>201</v>
      </c>
      <c r="B6" s="394"/>
      <c r="C6" s="394"/>
      <c r="D6" s="394"/>
      <c r="E6" s="394"/>
      <c r="F6" s="394"/>
      <c r="G6" s="394"/>
      <c r="H6" s="394"/>
    </row>
    <row r="7" spans="1:11" x14ac:dyDescent="0.25">
      <c r="F7" s="157"/>
      <c r="G7" s="158"/>
    </row>
    <row r="8" spans="1:11" ht="26.4" customHeight="1" x14ac:dyDescent="0.25">
      <c r="A8" s="332" t="s">
        <v>141</v>
      </c>
      <c r="B8" s="436">
        <f>+Facesheet!D11</f>
        <v>0</v>
      </c>
      <c r="C8" s="467"/>
      <c r="D8" s="467"/>
      <c r="E8" s="468"/>
      <c r="G8" s="159" t="s">
        <v>165</v>
      </c>
      <c r="H8" s="160"/>
    </row>
    <row r="9" spans="1:11" x14ac:dyDescent="0.25">
      <c r="A9" s="323" t="s">
        <v>326</v>
      </c>
      <c r="B9" s="439">
        <f>+Facesheet!A18</f>
        <v>0</v>
      </c>
      <c r="C9" s="440"/>
      <c r="D9" s="440"/>
      <c r="E9" s="441"/>
      <c r="G9" s="334" t="s">
        <v>152</v>
      </c>
      <c r="H9" s="330">
        <f>+Facesheet!E15</f>
        <v>0</v>
      </c>
    </row>
    <row r="10" spans="1:11" x14ac:dyDescent="0.25">
      <c r="A10" s="323" t="s">
        <v>325</v>
      </c>
      <c r="B10" s="439">
        <f>+Facesheet!D18</f>
        <v>0</v>
      </c>
      <c r="C10" s="440"/>
      <c r="D10" s="440"/>
      <c r="E10" s="441"/>
      <c r="G10" s="334" t="s">
        <v>153</v>
      </c>
      <c r="H10" s="330">
        <f>+Facesheet!H15</f>
        <v>0</v>
      </c>
    </row>
    <row r="11" spans="1:11" x14ac:dyDescent="0.25">
      <c r="A11" s="119"/>
      <c r="B11" s="161"/>
      <c r="C11" s="161"/>
      <c r="D11" s="161"/>
      <c r="E11" s="161"/>
      <c r="F11" s="119"/>
      <c r="G11" s="162"/>
    </row>
    <row r="12" spans="1:11" x14ac:dyDescent="0.25">
      <c r="A12" s="40"/>
      <c r="B12" s="40"/>
      <c r="C12" s="40"/>
      <c r="D12" s="40"/>
      <c r="E12" s="41"/>
      <c r="F12" s="40"/>
      <c r="G12" s="40"/>
      <c r="H12" s="40"/>
    </row>
    <row r="15" spans="1:11" x14ac:dyDescent="0.25">
      <c r="F15" s="125" t="s">
        <v>166</v>
      </c>
      <c r="G15" s="125"/>
    </row>
    <row r="16" spans="1:11" x14ac:dyDescent="0.25">
      <c r="F16" s="115" t="s">
        <v>70</v>
      </c>
    </row>
    <row r="17" spans="1:8" x14ac:dyDescent="0.25">
      <c r="A17" s="79"/>
      <c r="B17" s="79"/>
      <c r="F17" s="42"/>
      <c r="G17" s="43"/>
      <c r="H17" s="115"/>
    </row>
    <row r="18" spans="1:8" x14ac:dyDescent="0.25">
      <c r="A18" s="79" t="s">
        <v>315</v>
      </c>
      <c r="B18" s="79"/>
      <c r="F18" s="369"/>
      <c r="G18" s="44"/>
      <c r="H18" s="115"/>
    </row>
    <row r="19" spans="1:8" x14ac:dyDescent="0.25">
      <c r="A19" s="79"/>
      <c r="B19" s="79"/>
      <c r="F19" s="45"/>
      <c r="G19" s="44"/>
      <c r="H19" s="115"/>
    </row>
    <row r="20" spans="1:8" x14ac:dyDescent="0.25">
      <c r="A20" s="79" t="s">
        <v>316</v>
      </c>
      <c r="B20" s="79"/>
      <c r="F20" s="369"/>
      <c r="G20" s="44"/>
      <c r="H20" s="115"/>
    </row>
    <row r="21" spans="1:8" x14ac:dyDescent="0.25">
      <c r="A21" s="79"/>
      <c r="B21" s="79"/>
      <c r="F21" s="45"/>
      <c r="G21" s="44"/>
      <c r="H21" s="115"/>
    </row>
    <row r="22" spans="1:8" x14ac:dyDescent="0.25">
      <c r="A22" s="79" t="s">
        <v>199</v>
      </c>
      <c r="B22" s="79"/>
      <c r="F22" s="369"/>
      <c r="G22" s="44"/>
      <c r="H22" s="115"/>
    </row>
    <row r="23" spans="1:8" x14ac:dyDescent="0.25">
      <c r="A23" s="79"/>
      <c r="B23" s="79"/>
      <c r="F23" s="45"/>
      <c r="G23" s="44"/>
      <c r="H23" s="115"/>
    </row>
    <row r="24" spans="1:8" x14ac:dyDescent="0.25">
      <c r="A24" s="79" t="s">
        <v>317</v>
      </c>
      <c r="B24" s="79"/>
      <c r="F24" s="369"/>
      <c r="G24" s="44"/>
      <c r="H24" s="115"/>
    </row>
    <row r="25" spans="1:8" x14ac:dyDescent="0.25">
      <c r="A25" s="79"/>
      <c r="B25" s="79"/>
      <c r="F25" s="42"/>
      <c r="G25" s="44"/>
      <c r="H25" s="115"/>
    </row>
    <row r="26" spans="1:8" x14ac:dyDescent="0.25">
      <c r="A26" s="79" t="s">
        <v>318</v>
      </c>
      <c r="B26" s="79"/>
      <c r="F26" s="369"/>
      <c r="G26" s="44"/>
      <c r="H26" s="115"/>
    </row>
    <row r="27" spans="1:8" x14ac:dyDescent="0.25">
      <c r="A27" s="79"/>
      <c r="B27" s="79"/>
      <c r="G27" s="42"/>
      <c r="H27" s="115"/>
    </row>
    <row r="28" spans="1:8" x14ac:dyDescent="0.25">
      <c r="A28" s="79" t="s">
        <v>276</v>
      </c>
      <c r="B28" s="79"/>
      <c r="G28" s="370">
        <f>SUM(F17:F26)</f>
        <v>0</v>
      </c>
      <c r="H28" s="115"/>
    </row>
    <row r="29" spans="1:8" x14ac:dyDescent="0.25">
      <c r="A29" s="79"/>
      <c r="B29" s="79"/>
      <c r="G29" s="47"/>
      <c r="H29" s="115"/>
    </row>
    <row r="30" spans="1:8" x14ac:dyDescent="0.25">
      <c r="A30" s="79" t="s">
        <v>319</v>
      </c>
      <c r="B30" s="79"/>
      <c r="G30" s="357"/>
      <c r="H30" s="115"/>
    </row>
    <row r="31" spans="1:8" x14ac:dyDescent="0.25">
      <c r="A31" s="79"/>
      <c r="B31" s="79"/>
      <c r="G31" s="47"/>
      <c r="H31" s="115"/>
    </row>
    <row r="32" spans="1:8" x14ac:dyDescent="0.25">
      <c r="A32" s="79" t="s">
        <v>116</v>
      </c>
      <c r="B32" s="79"/>
      <c r="G32" s="77"/>
    </row>
    <row r="33" spans="1:8" x14ac:dyDescent="0.25">
      <c r="A33" s="90" t="s">
        <v>275</v>
      </c>
      <c r="B33" s="79"/>
      <c r="G33" s="351">
        <f>G28*G30</f>
        <v>0</v>
      </c>
    </row>
    <row r="34" spans="1:8" x14ac:dyDescent="0.25">
      <c r="A34" s="90"/>
      <c r="B34" s="79"/>
      <c r="G34" s="48"/>
      <c r="H34" s="469" t="s">
        <v>167</v>
      </c>
    </row>
    <row r="35" spans="1:8" ht="21" customHeight="1" x14ac:dyDescent="0.25">
      <c r="A35" s="79" t="s">
        <v>197</v>
      </c>
      <c r="G35" s="364">
        <f>+'DHB-5A'!F44</f>
        <v>0</v>
      </c>
      <c r="H35" s="469"/>
    </row>
    <row r="36" spans="1:8" x14ac:dyDescent="0.25">
      <c r="G36" s="49"/>
      <c r="H36" s="109"/>
    </row>
    <row r="37" spans="1:8" x14ac:dyDescent="0.25">
      <c r="A37" s="79" t="s">
        <v>198</v>
      </c>
      <c r="G37" s="355">
        <f>G33-G35</f>
        <v>0</v>
      </c>
      <c r="H37" s="110" t="s">
        <v>120</v>
      </c>
    </row>
    <row r="38" spans="1:8" x14ac:dyDescent="0.25">
      <c r="G38" s="53"/>
      <c r="H38" s="109"/>
    </row>
    <row r="39" spans="1:8" x14ac:dyDescent="0.25">
      <c r="G39" s="53"/>
      <c r="H39" s="109"/>
    </row>
    <row r="40" spans="1:8" x14ac:dyDescent="0.25">
      <c r="A40" s="79" t="s">
        <v>168</v>
      </c>
      <c r="G40" s="54"/>
      <c r="H40" s="51"/>
    </row>
    <row r="41" spans="1:8" x14ac:dyDescent="0.25">
      <c r="A41" s="81"/>
      <c r="G41" s="54"/>
      <c r="H41" s="51"/>
    </row>
  </sheetData>
  <sheetProtection algorithmName="SHA-512" hashValue="q+zlhzUl6WJKM0tosksMU2ZcSIq+3HEhtSFNO1nFwiqkAlvXdhDPdWDrQGDoqkXh/gWpzdhTglsUSqbGGTDojA==" saltValue="rgqPohArgWufmZIIakJ8DA==" spinCount="100000" sheet="1" selectLockedCells="1"/>
  <mergeCells count="8">
    <mergeCell ref="H34:H35"/>
    <mergeCell ref="B10:E10"/>
    <mergeCell ref="A3:H3"/>
    <mergeCell ref="A4:H4"/>
    <mergeCell ref="A5:H5"/>
    <mergeCell ref="B8:E8"/>
    <mergeCell ref="B9:E9"/>
    <mergeCell ref="A6:H6"/>
  </mergeCells>
  <pageMargins left="0.5" right="0.5" top="0.5" bottom="0.5" header="0.5" footer="0.5"/>
  <pageSetup orientation="portrait" horizontalDpi="4294967293" verticalDpi="4294967293" r:id="rId1"/>
  <headerFooter>
    <oddFooter>&amp;L&amp;8DHB-FQHC (10/2020)
Audit Section&amp;C13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Facesheet</vt:lpstr>
      <vt:lpstr>DHB-1</vt:lpstr>
      <vt:lpstr>DHB-2</vt:lpstr>
      <vt:lpstr>DHB-3</vt:lpstr>
      <vt:lpstr>DHB-4</vt:lpstr>
      <vt:lpstr>DHB-5</vt:lpstr>
      <vt:lpstr>DHB-5A</vt:lpstr>
      <vt:lpstr>DHB-6</vt:lpstr>
      <vt:lpstr>DHB-7</vt:lpstr>
      <vt:lpstr>DHB-8</vt:lpstr>
      <vt:lpstr>DHB-9</vt:lpstr>
      <vt:lpstr>DHB-10</vt:lpstr>
      <vt:lpstr>DHB-10A</vt:lpstr>
      <vt:lpstr>'DHB-1'!Print_Area</vt:lpstr>
      <vt:lpstr>'DHB-10'!Print_Area</vt:lpstr>
      <vt:lpstr>'DHB-10A'!Print_Area</vt:lpstr>
      <vt:lpstr>'DHB-2'!Print_Area</vt:lpstr>
      <vt:lpstr>'DHB-3'!Print_Area</vt:lpstr>
      <vt:lpstr>'DHB-4'!Print_Area</vt:lpstr>
      <vt:lpstr>'DHB-5'!Print_Area</vt:lpstr>
      <vt:lpstr>'DHB-5A'!Print_Area</vt:lpstr>
      <vt:lpstr>'DHB-6'!Print_Area</vt:lpstr>
      <vt:lpstr>'DHB-7'!Print_Area</vt:lpstr>
      <vt:lpstr>'DHB-8'!Print_Area</vt:lpstr>
      <vt:lpstr>'DHB-9'!Print_Area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FQHC</dc:title>
  <dc:creator>DMA User</dc:creator>
  <cp:lastModifiedBy>Mathewson, John</cp:lastModifiedBy>
  <cp:lastPrinted>2020-10-22T14:36:41Z</cp:lastPrinted>
  <dcterms:created xsi:type="dcterms:W3CDTF">1999-01-04T15:07:20Z</dcterms:created>
  <dcterms:modified xsi:type="dcterms:W3CDTF">2020-12-07T18:24:19Z</dcterms:modified>
</cp:coreProperties>
</file>