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0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SINGH1\Documents\FO MEMO 2021 - 2022\NC Hospitals Rate Update\Fee Schedule Update\Fee Schedule Update 06132022\"/>
    </mc:Choice>
  </mc:AlternateContent>
  <xr:revisionPtr revIDLastSave="0" documentId="8_{9D6D4CE5-814F-48B6-8B86-758207D7E2DD}" xr6:coauthVersionLast="47" xr6:coauthVersionMax="47" xr10:uidLastSave="{00000000-0000-0000-0000-000000000000}"/>
  <bookViews>
    <workbookView xWindow="-110" yWindow="-110" windowWidth="19420" windowHeight="10560" firstSheet="2" activeTab="2" xr2:uid="{5D811F1E-2260-4A29-8BC4-AE19B4D7F91C}"/>
  </bookViews>
  <sheets>
    <sheet name="RVSD DRG Base Rate     " sheetId="7" r:id="rId1"/>
    <sheet name="RVSD Rehab Per Diem" sheetId="3" r:id="rId2"/>
    <sheet name="RVSD Psych Per Diem" sheetId="4" r:id="rId3"/>
    <sheet name="  RVSD Provider Inpatient RCC" sheetId="5" r:id="rId4"/>
    <sheet name="  RVSD Provider Outpatient RCC" sheetId="6" r:id="rId5"/>
  </sheets>
  <externalReferences>
    <externalReference r:id="rId6"/>
  </externalReferences>
  <definedNames>
    <definedName name="_xlnm._FilterDatabase" localSheetId="3" hidden="1">'  RVSD Provider Inpatient RCC'!$A$9:$G$193</definedName>
    <definedName name="_xlnm._FilterDatabase" localSheetId="4" hidden="1">'  RVSD Provider Outpatient RCC'!$A$10:$P$194</definedName>
    <definedName name="_xlnm._FilterDatabase" localSheetId="0" hidden="1">'RVSD DRG Base Rate     '!$A$9:$G$9</definedName>
    <definedName name="_xlnm._FilterDatabase" localSheetId="2" hidden="1">'RVSD Psych Per Diem'!$A$9:$E$193</definedName>
    <definedName name="_xlnm._FilterDatabase" localSheetId="1" hidden="1">'RVSD Rehab Per Diem'!$A$9:$G$9</definedName>
    <definedName name="Hospital_Control_List">#REF!</definedName>
    <definedName name="_xlnm.Print_Area" localSheetId="4">'  RVSD Provider Outpatient RCC'!$A$1:$O$205</definedName>
    <definedName name="_xlnm.Print_Area" localSheetId="2">'RVSD Psych Per Diem'!$A$1:$I$194</definedName>
    <definedName name="_xlnm.Print_Titles" localSheetId="3">'  RVSD Provider Inpatient RCC'!$1:$9</definedName>
    <definedName name="_xlnm.Print_Titles" localSheetId="4">'  RVSD Provider Outpatient RCC'!$1:$10</definedName>
    <definedName name="_xlnm.Print_Titles" localSheetId="0">'RVSD DRG Base Rate     '!$1:$9</definedName>
    <definedName name="_xlnm.Print_Titles" localSheetId="2">'RVSD Psych Per Diem'!$1:$9</definedName>
    <definedName name="_xlnm.Print_Titles" localSheetId="1">'RVSD Rehab Per Diem'!$1:$9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4" i="6" l="1"/>
  <c r="G83" i="6"/>
  <c r="G67" i="6"/>
  <c r="G66" i="6"/>
  <c r="G65" i="6"/>
  <c r="N22" i="6"/>
  <c r="N21" i="6"/>
  <c r="N20" i="6"/>
  <c r="N19" i="6"/>
  <c r="K58" i="6"/>
  <c r="K57" i="6"/>
  <c r="K56" i="6"/>
  <c r="K184" i="6"/>
  <c r="N153" i="6"/>
  <c r="K145" i="6"/>
  <c r="K138" i="6"/>
  <c r="N129" i="6"/>
  <c r="N128" i="6"/>
  <c r="K127" i="6"/>
  <c r="K120" i="6"/>
  <c r="K119" i="6"/>
  <c r="K118" i="6"/>
  <c r="N115" i="6"/>
  <c r="N114" i="6"/>
  <c r="K113" i="6"/>
  <c r="K106" i="6"/>
  <c r="K105" i="6"/>
  <c r="K104" i="6"/>
  <c r="K97" i="6"/>
  <c r="K96" i="6"/>
  <c r="K91" i="6"/>
  <c r="K90" i="6"/>
  <c r="K88" i="6"/>
  <c r="K79" i="6"/>
  <c r="K78" i="6"/>
  <c r="K77" i="6"/>
  <c r="K76" i="6"/>
  <c r="I69" i="6"/>
  <c r="I55" i="6"/>
  <c r="B14" i="4" l="1"/>
  <c r="B108" i="7" l="1"/>
</calcChain>
</file>

<file path=xl/sharedStrings.xml><?xml version="1.0" encoding="utf-8"?>
<sst xmlns="http://schemas.openxmlformats.org/spreadsheetml/2006/main" count="2012" uniqueCount="327">
  <si>
    <t>North Carolina Hospital Medicaid Rates</t>
  </si>
  <si>
    <t>Last updated 06/13/2022</t>
  </si>
  <si>
    <t xml:space="preserve"> </t>
  </si>
  <si>
    <t>Effective July 1, 2021 through June 30, 2022</t>
  </si>
  <si>
    <t>Current Inpatient RCC rates based on DRG Grouper V39.1  (Grouper V40 will be effective October 1, 2022)</t>
  </si>
  <si>
    <r>
      <t>Please Note:  Colored coded text changes (If any) in bold" - Additions (</t>
    </r>
    <r>
      <rPr>
        <b/>
        <sz val="11"/>
        <color theme="4" tint="-0.249977111117893"/>
        <rFont val="Calibri"/>
        <family val="2"/>
        <scheme val="minor"/>
      </rPr>
      <t>BLUE)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 xml:space="preserve">and End-Dated </t>
    </r>
    <r>
      <rPr>
        <b/>
        <sz val="11"/>
        <color rgb="FFFF0000"/>
        <rFont val="Calibri"/>
        <family val="2"/>
        <scheme val="minor"/>
      </rPr>
      <t>(RED)</t>
    </r>
    <r>
      <rPr>
        <b/>
        <sz val="11"/>
        <rFont val="Calibri"/>
        <family val="2"/>
        <scheme val="minor"/>
      </rPr>
      <t xml:space="preserve"> for this update</t>
    </r>
  </si>
  <si>
    <t xml:space="preserve">                                   Rates do not include any temporary COVID-19 increases.</t>
  </si>
  <si>
    <t xml:space="preserve"> Medicaid ID</t>
  </si>
  <si>
    <t xml:space="preserve">Provider NPI </t>
  </si>
  <si>
    <t>Organization Name</t>
  </si>
  <si>
    <t>Provider DBA Name</t>
  </si>
  <si>
    <t>DRG Base Rate 
 (Per Discharge Base Rate)
07/01/2021 06/30/2022</t>
  </si>
  <si>
    <t>DRG Base Rate 
(Per Discharge Base Rate)
07/01/2021
09/30/2021</t>
  </si>
  <si>
    <t xml:space="preserve">DRG Base Rate 
(Per Discharge Base Rate)
10/01/2021 06/30/2022
</t>
  </si>
  <si>
    <t>The Charlotte Mecklenburg Hospital</t>
  </si>
  <si>
    <t>Atrium Health Cabarrus</t>
  </si>
  <si>
    <t>Atrium Health Cabarrus Psych Unit</t>
  </si>
  <si>
    <t>MH Mission Hospital Psych Unit</t>
  </si>
  <si>
    <t>MH Mission Hospital</t>
  </si>
  <si>
    <t xml:space="preserve">MH Mission Hospital (Acute) </t>
  </si>
  <si>
    <t>Northern Hospital of Surry County</t>
  </si>
  <si>
    <t>High Point Regional Hospital</t>
  </si>
  <si>
    <t>High Point Regional Hospital Rehab Unit</t>
  </si>
  <si>
    <t>Scotland Memorial Hospital</t>
  </si>
  <si>
    <t>Scotland Memorial Hospital - Rehab Unit</t>
  </si>
  <si>
    <t>Wayne Memorial Hospital</t>
  </si>
  <si>
    <t xml:space="preserve">Wayne Memorial Hospital </t>
  </si>
  <si>
    <t>Wayne Memorial Hospital- Psych Unit</t>
  </si>
  <si>
    <t>DLP Rutherford Hospital</t>
  </si>
  <si>
    <t>DLP Rutherford Hospital - Psych Unit</t>
  </si>
  <si>
    <t>Forsyth Memorial Hospital</t>
  </si>
  <si>
    <t>Novant Health Forsyth Memorial Hospital</t>
  </si>
  <si>
    <t>Novant Health Forsyth Memorial Hospital Psych Unit</t>
  </si>
  <si>
    <t>Novant Health Forsyth Memorial Hospital Rehab Unit</t>
  </si>
  <si>
    <t>Rowan Regional Medical Center</t>
  </si>
  <si>
    <t>Novant Health Rowan Medical Center</t>
  </si>
  <si>
    <t>Novant Health Rowan Medical Center Psych Unit</t>
  </si>
  <si>
    <t>Novant Health Rowan Medical Center Rehab Unit</t>
  </si>
  <si>
    <t>DLP Harris Regional Hospital</t>
  </si>
  <si>
    <t>Henderson County Hospital Corp</t>
  </si>
  <si>
    <t>Margaret R. Pardee Memorial Hospital</t>
  </si>
  <si>
    <t>DLP Central Carolina Hospital</t>
  </si>
  <si>
    <t xml:space="preserve">Atrium Health Cleveland </t>
  </si>
  <si>
    <t xml:space="preserve">Fletcher Hospital </t>
  </si>
  <si>
    <t>AdventHealth Hendersonville</t>
  </si>
  <si>
    <t>AdventHealth Hendersonville Psych Unit</t>
  </si>
  <si>
    <t>Sampson Regional Medical Center</t>
  </si>
  <si>
    <t>Lenoir Memorial Hospital</t>
  </si>
  <si>
    <t xml:space="preserve">Lenoir Memorial Hospital </t>
  </si>
  <si>
    <t>Lenoir Memorial Hospital Rehab Unit</t>
  </si>
  <si>
    <t>Cumberland County Hospital System</t>
  </si>
  <si>
    <t>Cape Fear Valley Medical Center</t>
  </si>
  <si>
    <t>Cape Fear Valley Medical Center Rehab Unit</t>
  </si>
  <si>
    <t>Duke University Hospital</t>
  </si>
  <si>
    <t xml:space="preserve">Duke University Hospital </t>
  </si>
  <si>
    <t>Duke University Hospital Psych Unit</t>
  </si>
  <si>
    <t>Gaston Memorial Hospital</t>
  </si>
  <si>
    <t>Caromont Regional Medical Center</t>
  </si>
  <si>
    <t>3400021/3400037</t>
  </si>
  <si>
    <t xml:space="preserve">Cleveland Regional Medical Center </t>
  </si>
  <si>
    <t>Kings Mountain Hospital</t>
  </si>
  <si>
    <t>Kings Mountain Hospital-Psych Unit</t>
  </si>
  <si>
    <t>Atrium Health Kings Mountain</t>
  </si>
  <si>
    <t>Atrium Health Kings Mountain Psych Unit</t>
  </si>
  <si>
    <t>Iredell Memorial Hospital</t>
  </si>
  <si>
    <t>Vidant Medical Center</t>
  </si>
  <si>
    <t>Vidant Medical Center- Pitt County Psych Unit</t>
  </si>
  <si>
    <t>Vidant Medical Center- Pitt County Hospital</t>
  </si>
  <si>
    <t>Vidant Medical Center- Pitt County Rehab Unit</t>
  </si>
  <si>
    <t>Vidant Beaufort Hospital A Campus Of VMC</t>
  </si>
  <si>
    <t>UNC Hospitals</t>
  </si>
  <si>
    <t>Caldwell Memorial Hospital</t>
  </si>
  <si>
    <t>Onslow Memorial Hospital</t>
  </si>
  <si>
    <t>North Carolina Baptist Hospital</t>
  </si>
  <si>
    <t>North Carolina Baptist Hospital Psych Unit</t>
  </si>
  <si>
    <t>North Carolina Baptist Hospital Rehab Unit</t>
  </si>
  <si>
    <t>North Carolina Specialty Hospital</t>
  </si>
  <si>
    <t>Southeastern Regional Medical Center</t>
  </si>
  <si>
    <t>Watauga Medical Center</t>
  </si>
  <si>
    <t>The Presbyterian Hospital</t>
  </si>
  <si>
    <t>Novant Health Presbyterian Medical Center</t>
  </si>
  <si>
    <t>Novant Health Presbyterian Behavioral Health Unit</t>
  </si>
  <si>
    <t>UNC Rockingham</t>
  </si>
  <si>
    <t>University of North Carolina Chapel Hill</t>
  </si>
  <si>
    <t>University of North Carolina Chapel Hill Psych Unit</t>
  </si>
  <si>
    <t>University of North Carolina Chapel Hill Rehab Unit</t>
  </si>
  <si>
    <t>Wilkes Regional Medical Center</t>
  </si>
  <si>
    <t>Columbus Regional Healthcare System</t>
  </si>
  <si>
    <t>WakeMed Raleigh Campus</t>
  </si>
  <si>
    <t>WakeMed Raleigh Campus Rehab Unit</t>
  </si>
  <si>
    <t>Alamance Regional Medical Center</t>
  </si>
  <si>
    <t>Alamance Regional Medical Center Pysch Unit</t>
  </si>
  <si>
    <t xml:space="preserve">Harnett Health System </t>
  </si>
  <si>
    <t xml:space="preserve">Betsy Johnson Hospital &amp; Central Harnett Health </t>
  </si>
  <si>
    <t>Duke Raleigh Hospital</t>
  </si>
  <si>
    <t>CMC Blue Ridge (Formerly Grace Hospital)</t>
  </si>
  <si>
    <t>Carolinas Healthcare System Blue Ridge Morganton</t>
  </si>
  <si>
    <t>CMC Blue Ridge</t>
  </si>
  <si>
    <t xml:space="preserve">Carolinas Healthcare System Blue Ridge </t>
  </si>
  <si>
    <t>Carolinas Anson Healthcare</t>
  </si>
  <si>
    <t>CHS Anson</t>
  </si>
  <si>
    <t xml:space="preserve">Atrium Health Anson </t>
  </si>
  <si>
    <t>Community General Health Partners Inc</t>
  </si>
  <si>
    <t>Novant Health Thomasville Medical Center</t>
  </si>
  <si>
    <t>Novant Health Behavioral Health - Thomasville</t>
  </si>
  <si>
    <t>McDowell Hospital</t>
  </si>
  <si>
    <t xml:space="preserve">MH Mission Hospital McDowell </t>
  </si>
  <si>
    <t>Johnston Health Services Corporation</t>
  </si>
  <si>
    <t>Johnston Health</t>
  </si>
  <si>
    <t>Johnston Health Behavioral Heath Services</t>
  </si>
  <si>
    <t>Moses H. Cone Memorial Hospital</t>
  </si>
  <si>
    <t>Moses H. Cone Memorial Hospital Rehab Unit</t>
  </si>
  <si>
    <t xml:space="preserve">Moses H. Cone Memorial Hospital </t>
  </si>
  <si>
    <t>Moses H. Cone Memorial Hospital Pysch Unit</t>
  </si>
  <si>
    <t>Lexington Memorial Hospital</t>
  </si>
  <si>
    <t>Hugh Chatham Memorial Hospital</t>
  </si>
  <si>
    <t xml:space="preserve">Mercy Hospital  </t>
  </si>
  <si>
    <t>Mercy Hospital (former CHOW)</t>
  </si>
  <si>
    <t xml:space="preserve">Atrium Health Pineville </t>
  </si>
  <si>
    <t>East Carolina Health Roanoke</t>
  </si>
  <si>
    <t>Vidant Roanoke Chowan Hospital</t>
  </si>
  <si>
    <t>Vidant Adult Behavioral Health Center</t>
  </si>
  <si>
    <t>East Carolina Health Heritage</t>
  </si>
  <si>
    <t>Vidant Edgecombe Hospital</t>
  </si>
  <si>
    <t>Sentara Albemarle Medical Center</t>
  </si>
  <si>
    <t>Atrium Health - Carolinas Medical Center</t>
  </si>
  <si>
    <t>Atrium Health Carolinas Medical Center</t>
  </si>
  <si>
    <t xml:space="preserve">Atrium Health - Carolinas Medical Center </t>
  </si>
  <si>
    <t xml:space="preserve">Atrium Health Carolinas Medical Center Behavioral Health </t>
  </si>
  <si>
    <t>Rex Hospital</t>
  </si>
  <si>
    <t>FirstHealth of the Carolinas</t>
  </si>
  <si>
    <t>FirstHealth Moore Regional Hospital</t>
  </si>
  <si>
    <t>FirstHealth Moore Regional Hospital Psych Unit</t>
  </si>
  <si>
    <t>FirstHealth Moore Regional Hospital Rehab Unit</t>
  </si>
  <si>
    <t>DLP Frye Regional Medical Center</t>
  </si>
  <si>
    <t>DLP Frye Regional Medical Center- South Campus</t>
  </si>
  <si>
    <t>Stanly Regional Medical Center</t>
  </si>
  <si>
    <t>Stanly Regional Medical Center Psych Unit</t>
  </si>
  <si>
    <t>Atrium Health Stanly</t>
  </si>
  <si>
    <t>Atrium Health Stanly Psych unit</t>
  </si>
  <si>
    <t>Duplin General Hospital</t>
  </si>
  <si>
    <t>Vidant Duplin General Hospital</t>
  </si>
  <si>
    <t>Randolph Hospital</t>
  </si>
  <si>
    <t>DLP Wilson Medical Center</t>
  </si>
  <si>
    <t>Granville Health System</t>
  </si>
  <si>
    <t>Granville Medical Center</t>
  </si>
  <si>
    <t>Mooresville Hospital Management Association</t>
  </si>
  <si>
    <t>Lake Norman Regional Medical Center</t>
  </si>
  <si>
    <t xml:space="preserve">Atrium Health  Union </t>
  </si>
  <si>
    <t>CarolinaEast Medical Center</t>
  </si>
  <si>
    <t xml:space="preserve">CarolinaEast Medical Center </t>
  </si>
  <si>
    <t>CarolinaEast Medical Center Rehab Unit</t>
  </si>
  <si>
    <t>DLP Maria Parham Medical Center</t>
  </si>
  <si>
    <t>Martin General Hospital</t>
  </si>
  <si>
    <t>Novant Health Inc</t>
  </si>
  <si>
    <t xml:space="preserve">Novant Health New Hanover Regional </t>
  </si>
  <si>
    <t>Novant Health New Hanover Regional Psych Unit</t>
  </si>
  <si>
    <t>Novant Health New Hanover Regional Rehab Unit</t>
  </si>
  <si>
    <t>Carteret General Hospital Professional</t>
  </si>
  <si>
    <t>Carteret General Hospital</t>
  </si>
  <si>
    <t>Catawba Valley Medical Center</t>
  </si>
  <si>
    <t>Catawba Valley Medical Center-Psych Unit</t>
  </si>
  <si>
    <t>Catawba Valley Medical Center-Rehab Unit</t>
  </si>
  <si>
    <t>Davis Regional Medical Center</t>
  </si>
  <si>
    <t>Davis Regional Medical Center - Psych Unit</t>
  </si>
  <si>
    <t>Atrium Health - Lincoln</t>
  </si>
  <si>
    <t>Nash Hospital Inc</t>
  </si>
  <si>
    <t>Nash Hospital</t>
  </si>
  <si>
    <t>Nash Hospital-Bryant T Aldridge Rehab Center</t>
  </si>
  <si>
    <t>Medical Park Hospital</t>
  </si>
  <si>
    <t>Novant Health Medical Park Hospital</t>
  </si>
  <si>
    <t>Halifax Regional Medical Center</t>
  </si>
  <si>
    <t>Vidant North Hospital</t>
  </si>
  <si>
    <t>Vidant North Hospital Psych Unit</t>
  </si>
  <si>
    <t>Duke Regional Hospital</t>
  </si>
  <si>
    <t xml:space="preserve">Duke Regional Hospital </t>
  </si>
  <si>
    <t>Duke Regional Hospital Psych Unit</t>
  </si>
  <si>
    <t>Duke Regional Hospital Rehab Unit</t>
  </si>
  <si>
    <t xml:space="preserve">Brunswick Community Hospital </t>
  </si>
  <si>
    <t>Novant Health Brunswick Medical Center</t>
  </si>
  <si>
    <t>DLP Person Memorial Hospital</t>
  </si>
  <si>
    <t>Atrium Health University City</t>
  </si>
  <si>
    <t xml:space="preserve">Atrium Health University City </t>
  </si>
  <si>
    <t>Novant Health Presbyterian Medical Center Matthews</t>
  </si>
  <si>
    <t>Western Wake Medical Center</t>
  </si>
  <si>
    <t>Novant Health Presbyterian Medical Center Huntersville</t>
  </si>
  <si>
    <t>DLP Haywood Regional Medical Center</t>
  </si>
  <si>
    <t>East Carolina Health Beaufort</t>
  </si>
  <si>
    <t>Vidant Health Beaufort Hospital</t>
  </si>
  <si>
    <t>Davie County Emergency Health</t>
  </si>
  <si>
    <t>Davie Medical Center</t>
  </si>
  <si>
    <t>Hoke Healthcare</t>
  </si>
  <si>
    <t>Cape Fear Valley Hoke Hospital</t>
  </si>
  <si>
    <t>Novant Health Mint Hill Medical Center</t>
  </si>
  <si>
    <t>Our Community Hospital</t>
  </si>
  <si>
    <t>FirstHealth Montgomery Memorial Hospital</t>
  </si>
  <si>
    <t xml:space="preserve">East Carolina Health Bertie </t>
  </si>
  <si>
    <t xml:space="preserve">Vidant Bertie Hospital </t>
  </si>
  <si>
    <t>DLP Swain County Hospital</t>
  </si>
  <si>
    <t>Pender Memorial Hospital</t>
  </si>
  <si>
    <t>Chatham Hospital</t>
  </si>
  <si>
    <t>Centennial Housing &amp; Community Services Corporation</t>
  </si>
  <si>
    <t>Washington Regional Medical Center</t>
  </si>
  <si>
    <t>Bladen Healthcare</t>
  </si>
  <si>
    <t>Cape Fear Valley Bladen County Hospital</t>
  </si>
  <si>
    <t>Highlands-Cashiers Hospital</t>
  </si>
  <si>
    <t>MH Highlands-Cashiers Hospital</t>
  </si>
  <si>
    <t>LifeBrite Hospital Group of Stokes</t>
  </si>
  <si>
    <t>LifeBrite Community Hospital of Stokes (formerly Pioneer of Stokes)</t>
  </si>
  <si>
    <t>LifeBrite Community Hospital of Stokes (Emergency Dept)</t>
  </si>
  <si>
    <t>LifeBrite Community Hospital of Stokes (Psych)</t>
  </si>
  <si>
    <t>LifeBrite Medical Center of King</t>
  </si>
  <si>
    <t>Lifebrite Community Hospital of Stokes Rehab</t>
  </si>
  <si>
    <t xml:space="preserve">East Carolina Health Chowan </t>
  </si>
  <si>
    <t>Vidant Health Chowan Hospital</t>
  </si>
  <si>
    <t>Transylvania Regional Hospital</t>
  </si>
  <si>
    <t>MH Transylvania Regional Hospital</t>
  </si>
  <si>
    <t>Alleghany Memorial Hospital</t>
  </si>
  <si>
    <t>Saint Luke's Hospital</t>
  </si>
  <si>
    <t>Saint Luke's Hospital Psych Unit</t>
  </si>
  <si>
    <t>Charles A. Cannon Jr Memorial Hospital</t>
  </si>
  <si>
    <t>Charles A. Cannon Memorial Hospital</t>
  </si>
  <si>
    <t>Charles A. Cannon Memorial Hospital Psych Unit</t>
  </si>
  <si>
    <t>The Outer Banks Hospital</t>
  </si>
  <si>
    <t>Ashe Memorial Hospital</t>
  </si>
  <si>
    <t>Angel Medical Center</t>
  </si>
  <si>
    <t>MH Angel Medical Center</t>
  </si>
  <si>
    <t>J. Arthur Dosher Memorial Hospital</t>
  </si>
  <si>
    <t>Murphy Medical Center</t>
  </si>
  <si>
    <t>Blue Ridge Medical Hospital</t>
  </si>
  <si>
    <t>MH Blue Ridge Medical Hospital</t>
  </si>
  <si>
    <t>Kindred Hospital - Greensboro</t>
  </si>
  <si>
    <t>New LifeCare Hospital of North Carolina</t>
  </si>
  <si>
    <t xml:space="preserve">Highsmith Rainey Memorial Hospital </t>
  </si>
  <si>
    <t>Mercy Restorative Care Hospital</t>
  </si>
  <si>
    <t xml:space="preserve">Carolinas ContinueCare Hospital at Pineville </t>
  </si>
  <si>
    <t>Select Specialty Hospital - Durham</t>
  </si>
  <si>
    <t>Select Specialty Hospital - Greensboro</t>
  </si>
  <si>
    <t xml:space="preserve">Select Specialty Hospital - Greensboro </t>
  </si>
  <si>
    <t>Crawley Memorial Hospital Inc</t>
  </si>
  <si>
    <t>Carolinas ContinueCare Hospital at University</t>
  </si>
  <si>
    <t>Mountaincare Inc</t>
  </si>
  <si>
    <t>CarePartners Rehab Hospital</t>
  </si>
  <si>
    <t>Carolinas Rehabilitation</t>
  </si>
  <si>
    <t xml:space="preserve">Novant Health </t>
  </si>
  <si>
    <t>Novant Health Rehabiliation Hospital</t>
  </si>
  <si>
    <t>Old Vineyard Youth Services</t>
  </si>
  <si>
    <t>Holly Hills Hospital</t>
  </si>
  <si>
    <t>SBH Raleigh</t>
  </si>
  <si>
    <t>Strategic Behavioral Center - Raleigh</t>
  </si>
  <si>
    <t>Horizon Health Good Hope Hospital</t>
  </si>
  <si>
    <t>Good Hope Hospital</t>
  </si>
  <si>
    <t>SBH Wilmington</t>
  </si>
  <si>
    <t>Strategic Behavioral Center - Wilmington</t>
  </si>
  <si>
    <t>Appalachian Regional Behavioral Hea</t>
  </si>
  <si>
    <t>Dorothea Dix Behavioral Health Center</t>
  </si>
  <si>
    <t>Brynn Marr Behavioral Healthcare</t>
  </si>
  <si>
    <t>Brynn Marr Hospital</t>
  </si>
  <si>
    <t>3404SBH</t>
  </si>
  <si>
    <t>SBH Charlotte</t>
  </si>
  <si>
    <t>Strategic Behavioral Center - Charlotte</t>
  </si>
  <si>
    <t>Wilmington Treatment Center</t>
  </si>
  <si>
    <t xml:space="preserve">Swing Bed Hospitals </t>
  </si>
  <si>
    <t>Swing Bed             LLOC Rate
07/01/2021 09/30/2022</t>
  </si>
  <si>
    <t>VENT Rate
07/01/2021 09/30/2022</t>
  </si>
  <si>
    <t>34Z003</t>
  </si>
  <si>
    <t>Northern Hospital of Surry County Swing Bed)</t>
  </si>
  <si>
    <t>34Z015</t>
  </si>
  <si>
    <t>Bladen Healthcare LLC (Swing Bed)</t>
  </si>
  <si>
    <t>34Z024</t>
  </si>
  <si>
    <t>Sampson Regional Medical Center (Swing Bed)</t>
  </si>
  <si>
    <t>34Z311</t>
  </si>
  <si>
    <t>Chatham Hospital (Swing Bed)</t>
  </si>
  <si>
    <t>34Z314</t>
  </si>
  <si>
    <t>Washington Regional Medical Center (Swing Bed)</t>
  </si>
  <si>
    <t>34Z316</t>
  </si>
  <si>
    <t>MH Highlands-Cashiers Hospital (Swing Bed)</t>
  </si>
  <si>
    <t>MH Mission Hospital LLLC</t>
  </si>
  <si>
    <t>34Z317</t>
  </si>
  <si>
    <t>LifeBrite Community Hospital of Stokes  (Swing Beds)</t>
  </si>
  <si>
    <t>34Z322</t>
  </si>
  <si>
    <t>Saint Luke's Hospital (Swing Bed)</t>
  </si>
  <si>
    <t>34Z324</t>
  </si>
  <si>
    <t>The Outer Banks Hospital (Swing Bed)</t>
  </si>
  <si>
    <t>34Z327</t>
  </si>
  <si>
    <t>J. Arthur Dosher Memorial Hospital (Swing Bed)</t>
  </si>
  <si>
    <t>34Z346</t>
  </si>
  <si>
    <t>MH Angel Medical Center (Swing Bed)</t>
  </si>
  <si>
    <t>34Z475</t>
  </si>
  <si>
    <t>Charles A. Cannon Memorial Hospital (Swing Bed)</t>
  </si>
  <si>
    <t>Indian Services Hospitals Rates Effective January 1, (CY Federal Register rate no increase)</t>
  </si>
  <si>
    <t>Medicaid ID</t>
  </si>
  <si>
    <t>Provider Name</t>
  </si>
  <si>
    <t>Inpatient 
Per Diem
01/01/2021
12/31/2021</t>
  </si>
  <si>
    <t>Inpatient 
Per Diem
01/01/2022
12/31/2022</t>
  </si>
  <si>
    <t>Cherokee Indian Hospital Authority</t>
  </si>
  <si>
    <t>CIHA Physicians &amp; Surgeons Group</t>
  </si>
  <si>
    <t xml:space="preserve">                            Rates do not include any temporary COVID-19 increases.</t>
  </si>
  <si>
    <t>Rehab Per Diem
07/01/2021
06/30/2022</t>
  </si>
  <si>
    <t>Rehab Per Diem
07/01/2021
 09/30/2021</t>
  </si>
  <si>
    <t>Rehab Per Diem
10/01/2021
06/30/2022</t>
  </si>
  <si>
    <t>Effective July 1, 2021 through September 30, 2022</t>
  </si>
  <si>
    <r>
      <rPr>
        <b/>
        <sz val="11"/>
        <rFont val="Calibri"/>
        <family val="2"/>
        <scheme val="minor"/>
      </rPr>
      <t>Please Note:  Colored coded text changes (If any) in bold" - Additions (</t>
    </r>
    <r>
      <rPr>
        <b/>
        <sz val="11"/>
        <color theme="4" tint="-0.249977111117893"/>
        <rFont val="Calibri"/>
        <family val="2"/>
        <scheme val="minor"/>
      </rPr>
      <t>BLUE)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 xml:space="preserve">and End-Dated </t>
    </r>
    <r>
      <rPr>
        <b/>
        <sz val="11"/>
        <color rgb="FFFF0000"/>
        <rFont val="Calibri"/>
        <family val="2"/>
        <scheme val="minor"/>
      </rPr>
      <t>(RED)</t>
    </r>
    <r>
      <rPr>
        <b/>
        <sz val="11"/>
        <rFont val="Calibri"/>
        <family val="2"/>
        <scheme val="minor"/>
      </rPr>
      <t xml:space="preserve"> for this update</t>
    </r>
  </si>
  <si>
    <t xml:space="preserve">                          Rates do not include any temporary COVID-19 increases.</t>
  </si>
  <si>
    <t>Psych Per Diem 
07/01/2021 06/30/2022</t>
  </si>
  <si>
    <t>Psych Per Diem 
07/01/2021
 09/30/2021</t>
  </si>
  <si>
    <t>Psych Per Diem 
10/01/2021
06/30/2022</t>
  </si>
  <si>
    <t>Psych Per Diem 
11/02/2021
06/30/2022</t>
  </si>
  <si>
    <t xml:space="preserve">                           Rates do not include any temporary COVID-19 increases.</t>
  </si>
  <si>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 xml:space="preserve"> Provider Inpatient RCC
07/01/2021 06/30/2022</t>
    </r>
  </si>
  <si>
    <t xml:space="preserve">  Provider Inpatient RCC
07/01/2021 09/30/2021</t>
  </si>
  <si>
    <t xml:space="preserve">  Provider Inpatient RCC
10/01/2021
06/30/2022</t>
  </si>
  <si>
    <t>MH MISSION HOSPITAL MCDOWELL LLLP</t>
  </si>
  <si>
    <r>
      <t xml:space="preserve"> Rates depicted in column "E" in </t>
    </r>
    <r>
      <rPr>
        <b/>
        <sz val="11"/>
        <color rgb="FFFF0000"/>
        <rFont val="Calibri"/>
        <family val="2"/>
        <scheme val="minor"/>
      </rPr>
      <t>red</t>
    </r>
    <r>
      <rPr>
        <b/>
        <sz val="11"/>
        <rFont val="Calibri"/>
        <family val="2"/>
        <scheme val="minor"/>
      </rPr>
      <t xml:space="preserve"> indicate the rates have been replaced by the recalculated rates in column "N" for the entire rate segment. </t>
    </r>
  </si>
  <si>
    <r>
      <t xml:space="preserve">  </t>
    </r>
    <r>
      <rPr>
        <b/>
        <sz val="14"/>
        <rFont val="Calibri"/>
        <family val="2"/>
        <scheme val="minor"/>
      </rPr>
      <t>ORIGINAL</t>
    </r>
    <r>
      <rPr>
        <b/>
        <sz val="11"/>
        <rFont val="Calibri"/>
        <family val="2"/>
        <scheme val="minor"/>
      </rPr>
      <t xml:space="preserve">
Provider FS Outpatient RCC
07/01/2021 06/30/2022</t>
    </r>
  </si>
  <si>
    <t xml:space="preserve"> RSVD
 Provider Outpatient RCC
07/01/2021 08/14/2021</t>
  </si>
  <si>
    <t xml:space="preserve"> RVSD
 Provider Outpatient RCC
08/15/2021 06/30/2022</t>
  </si>
  <si>
    <t xml:space="preserve"> RSVD
 Provider Outpatient RCC
07/01/2021 09/30/2021</t>
  </si>
  <si>
    <t xml:space="preserve">   RVSD
Provider Outpatient RCC
10/01/2021 06/30/2022</t>
  </si>
  <si>
    <t xml:space="preserve">  RSVD
Provider Outpatient RCC
07/01/2021 12/31/2021</t>
  </si>
  <si>
    <t xml:space="preserve">   RVSD
Provider Outpatient RCC
01/01/2022 06/30/2022</t>
  </si>
  <si>
    <t xml:space="preserve">  RSVD
Provider Outpatient RCC
07/01/2021 03/31/2022</t>
  </si>
  <si>
    <t xml:space="preserve">   RVSD
Provider Outpatient RCC
04/01/2022 06/30/2022</t>
  </si>
  <si>
    <t xml:space="preserve"> RSVD
Provider Outpatient RCC
07/01/2021 06/30/2022</t>
  </si>
  <si>
    <t>Indian Services Hospitals Rates Effective January 1,  (CY Federal Register rate no increase)</t>
  </si>
  <si>
    <t>Outpatient Per Diem
01/01/2021
12/31/2021</t>
  </si>
  <si>
    <t>Outpatient Per Diem
01/01/2022
12/31/2022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</si>
</sst>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"/>
    <numFmt numFmtId="165" formatCode="0.000"/>
    <numFmt numFmtId="166" formatCode="_(* #,##0.0000_);_(* \(#,##0.0000\);_(* &quot;-&quot;??_);_(@_)"/>
    <numFmt numFmtId="167" formatCode="General_)"/>
    <numFmt numFmtId="168" formatCode="[$-409]d\-mmm;@"/>
  </numFmts>
  <fonts count="3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Helv"/>
    </font>
    <font>
      <b/>
      <sz val="12"/>
      <color theme="1"/>
      <name val="Arial"/>
      <family val="2"/>
    </font>
    <font>
      <b/>
      <sz val="10"/>
      <name val="Calibri"/>
      <family val="2"/>
      <scheme val="minor"/>
    </font>
    <font>
      <sz val="10"/>
      <name val="Arial"/>
      <family val="2"/>
    </font>
    <font>
      <b/>
      <sz val="14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7.5"/>
      <color indexed="12"/>
      <name val="Arial"/>
      <family val="2"/>
    </font>
    <font>
      <sz val="11"/>
      <color rgb="FF0000F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10"/>
      <name val="Calibri"/>
      <family val="2"/>
    </font>
    <font>
      <sz val="10"/>
      <color theme="1"/>
      <name val="Calibri"/>
      <family val="2"/>
    </font>
    <font>
      <b/>
      <sz val="11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rgb="FF0000FF"/>
      <name val="Calibri"/>
      <family val="2"/>
      <scheme val="minor"/>
    </font>
    <font>
      <sz val="8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rgb="FF0000FF"/>
      <name val="Calibri"/>
      <family val="2"/>
      <scheme val="minor"/>
    </font>
    <font>
      <b/>
      <sz val="12"/>
      <color rgb="FF0000F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6" fillId="0" borderId="0"/>
    <xf numFmtId="168" fontId="9" fillId="0" borderId="0"/>
    <xf numFmtId="168" fontId="12" fillId="0" borderId="0" applyNumberFormat="0" applyFill="0" applyBorder="0" applyAlignment="0" applyProtection="0">
      <alignment vertical="top"/>
      <protection locked="0"/>
    </xf>
  </cellStyleXfs>
  <cellXfs count="23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49" fontId="5" fillId="2" borderId="1" xfId="3" applyNumberFormat="1" applyFont="1" applyFill="1" applyBorder="1" applyAlignment="1">
      <alignment horizontal="center" wrapText="1"/>
    </xf>
    <xf numFmtId="0" fontId="5" fillId="2" borderId="1" xfId="3" applyFont="1" applyFill="1" applyBorder="1" applyAlignment="1">
      <alignment wrapText="1"/>
    </xf>
    <xf numFmtId="0" fontId="3" fillId="0" borderId="1" xfId="0" applyFont="1" applyBorder="1" applyAlignment="1">
      <alignment horizontal="left"/>
    </xf>
    <xf numFmtId="0" fontId="3" fillId="0" borderId="1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0" fillId="0" borderId="0" xfId="0" applyAlignment="1">
      <alignment horizontal="left"/>
    </xf>
    <xf numFmtId="43" fontId="0" fillId="0" borderId="0" xfId="1" applyFont="1" applyBorder="1"/>
    <xf numFmtId="0" fontId="7" fillId="0" borderId="0" xfId="0" applyFont="1"/>
    <xf numFmtId="165" fontId="8" fillId="2" borderId="1" xfId="3" applyNumberFormat="1" applyFont="1" applyFill="1" applyBorder="1" applyAlignment="1">
      <alignment horizontal="center" wrapText="1"/>
    </xf>
    <xf numFmtId="49" fontId="5" fillId="2" borderId="1" xfId="3" applyNumberFormat="1" applyFont="1" applyFill="1" applyBorder="1" applyAlignment="1">
      <alignment horizontal="left" wrapText="1"/>
    </xf>
    <xf numFmtId="0" fontId="0" fillId="0" borderId="0" xfId="0"/>
    <xf numFmtId="1" fontId="2" fillId="0" borderId="1" xfId="4" quotePrefix="1" applyNumberFormat="1" applyFont="1" applyBorder="1" applyAlignment="1">
      <alignment horizontal="left"/>
    </xf>
    <xf numFmtId="0" fontId="0" fillId="0" borderId="0" xfId="0" applyFill="1"/>
    <xf numFmtId="0" fontId="11" fillId="0" borderId="0" xfId="0" applyFont="1"/>
    <xf numFmtId="0" fontId="15" fillId="0" borderId="0" xfId="0" applyFont="1"/>
    <xf numFmtId="0" fontId="16" fillId="0" borderId="0" xfId="0" applyFont="1"/>
    <xf numFmtId="0" fontId="16" fillId="0" borderId="0" xfId="0" applyFont="1" applyFill="1"/>
    <xf numFmtId="0" fontId="14" fillId="0" borderId="0" xfId="0" applyFont="1"/>
    <xf numFmtId="0" fontId="0" fillId="0" borderId="1" xfId="0" applyBorder="1"/>
    <xf numFmtId="0" fontId="11" fillId="0" borderId="1" xfId="0" applyFont="1" applyBorder="1"/>
    <xf numFmtId="0" fontId="15" fillId="0" borderId="1" xfId="0" applyFont="1" applyBorder="1"/>
    <xf numFmtId="0" fontId="17" fillId="0" borderId="1" xfId="0" applyFont="1" applyBorder="1"/>
    <xf numFmtId="0" fontId="16" fillId="0" borderId="1" xfId="0" applyFont="1" applyBorder="1"/>
    <xf numFmtId="166" fontId="0" fillId="0" borderId="0" xfId="1" applyNumberFormat="1" applyFont="1" applyFill="1" applyBorder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165" fontId="18" fillId="2" borderId="1" xfId="3" applyNumberFormat="1" applyFont="1" applyFill="1" applyBorder="1" applyAlignment="1">
      <alignment horizontal="center" wrapText="1"/>
    </xf>
    <xf numFmtId="0" fontId="14" fillId="0" borderId="0" xfId="0" applyFont="1" applyAlignment="1">
      <alignment horizontal="left"/>
    </xf>
    <xf numFmtId="0" fontId="18" fillId="0" borderId="0" xfId="0" applyFont="1"/>
    <xf numFmtId="0" fontId="17" fillId="0" borderId="0" xfId="0" applyFont="1" applyAlignment="1">
      <alignment horizontal="center"/>
    </xf>
    <xf numFmtId="0" fontId="0" fillId="0" borderId="1" xfId="0" applyFont="1" applyBorder="1" applyAlignment="1">
      <alignment horizontal="left"/>
    </xf>
    <xf numFmtId="0" fontId="0" fillId="0" borderId="1" xfId="0" applyFont="1" applyBorder="1"/>
    <xf numFmtId="1" fontId="17" fillId="0" borderId="1" xfId="0" applyNumberFormat="1" applyFont="1" applyBorder="1" applyAlignment="1">
      <alignment horizontal="left"/>
    </xf>
    <xf numFmtId="1" fontId="17" fillId="0" borderId="1" xfId="0" quotePrefix="1" applyNumberFormat="1" applyFont="1" applyBorder="1" applyAlignment="1">
      <alignment horizontal="left"/>
    </xf>
    <xf numFmtId="167" fontId="17" fillId="0" borderId="1" xfId="4" applyNumberFormat="1" applyFont="1" applyBorder="1" applyAlignment="1">
      <alignment horizontal="left"/>
    </xf>
    <xf numFmtId="1" fontId="17" fillId="0" borderId="1" xfId="4" quotePrefix="1" applyNumberFormat="1" applyFont="1" applyBorder="1" applyAlignment="1">
      <alignment horizontal="left"/>
    </xf>
    <xf numFmtId="43" fontId="0" fillId="0" borderId="1" xfId="1" applyFont="1" applyFill="1" applyBorder="1" applyAlignment="1">
      <alignment horizontal="center"/>
    </xf>
    <xf numFmtId="43" fontId="17" fillId="0" borderId="1" xfId="1" applyFont="1" applyFill="1" applyBorder="1" applyAlignment="1">
      <alignment horizontal="center"/>
    </xf>
    <xf numFmtId="43" fontId="0" fillId="0" borderId="1" xfId="2" applyNumberFormat="1" applyFont="1" applyBorder="1" applyAlignment="1">
      <alignment horizontal="center"/>
    </xf>
    <xf numFmtId="43" fontId="0" fillId="0" borderId="0" xfId="1" applyFont="1" applyBorder="1" applyAlignment="1">
      <alignment horizontal="center"/>
    </xf>
    <xf numFmtId="0" fontId="16" fillId="0" borderId="1" xfId="0" applyFont="1" applyFill="1" applyBorder="1"/>
    <xf numFmtId="164" fontId="16" fillId="0" borderId="1" xfId="0" applyNumberFormat="1" applyFont="1" applyFill="1" applyBorder="1"/>
    <xf numFmtId="0" fontId="15" fillId="0" borderId="1" xfId="0" applyFont="1" applyFill="1" applyBorder="1"/>
    <xf numFmtId="43" fontId="0" fillId="0" borderId="1" xfId="1" applyFont="1" applyFill="1" applyBorder="1"/>
    <xf numFmtId="43" fontId="17" fillId="0" borderId="1" xfId="1" applyFont="1" applyFill="1" applyBorder="1"/>
    <xf numFmtId="1" fontId="16" fillId="0" borderId="1" xfId="0" applyNumberFormat="1" applyFont="1" applyBorder="1" applyAlignment="1">
      <alignment horizontal="left"/>
    </xf>
    <xf numFmtId="1" fontId="15" fillId="0" borderId="1" xfId="0" applyNumberFormat="1" applyFont="1" applyBorder="1" applyAlignment="1">
      <alignment horizontal="left"/>
    </xf>
    <xf numFmtId="1" fontId="16" fillId="0" borderId="1" xfId="0" applyNumberFormat="1" applyFont="1" applyFill="1" applyBorder="1" applyAlignment="1">
      <alignment horizontal="left"/>
    </xf>
    <xf numFmtId="1" fontId="15" fillId="0" borderId="1" xfId="0" applyNumberFormat="1" applyFont="1" applyFill="1" applyBorder="1" applyAlignment="1">
      <alignment horizontal="left"/>
    </xf>
    <xf numFmtId="1" fontId="17" fillId="0" borderId="1" xfId="0" applyNumberFormat="1" applyFont="1" applyFill="1" applyBorder="1" applyAlignment="1">
      <alignment horizontal="left"/>
    </xf>
    <xf numFmtId="0" fontId="17" fillId="0" borderId="1" xfId="0" applyFont="1" applyFill="1" applyBorder="1"/>
    <xf numFmtId="0" fontId="0" fillId="0" borderId="0" xfId="0" applyFont="1" applyFill="1"/>
    <xf numFmtId="164" fontId="0" fillId="0" borderId="0" xfId="0" applyNumberFormat="1" applyFont="1"/>
    <xf numFmtId="164" fontId="0" fillId="0" borderId="1" xfId="0" applyNumberFormat="1" applyFont="1" applyBorder="1"/>
    <xf numFmtId="164" fontId="17" fillId="0" borderId="1" xfId="0" applyNumberFormat="1" applyFont="1" applyBorder="1"/>
    <xf numFmtId="0" fontId="15" fillId="0" borderId="0" xfId="0" applyFont="1" applyFill="1"/>
    <xf numFmtId="166" fontId="17" fillId="0" borderId="0" xfId="1" applyNumberFormat="1" applyFont="1" applyFill="1" applyBorder="1" applyAlignment="1">
      <alignment horizontal="center"/>
    </xf>
    <xf numFmtId="43" fontId="17" fillId="0" borderId="1" xfId="2" applyNumberFormat="1" applyFont="1" applyBorder="1" applyAlignment="1">
      <alignment horizontal="center"/>
    </xf>
    <xf numFmtId="164" fontId="11" fillId="0" borderId="1" xfId="1" applyNumberFormat="1" applyFont="1" applyFill="1" applyBorder="1" applyAlignment="1">
      <alignment horizontal="right"/>
    </xf>
    <xf numFmtId="164" fontId="17" fillId="0" borderId="1" xfId="1" applyNumberFormat="1" applyFont="1" applyFill="1" applyBorder="1" applyAlignment="1">
      <alignment horizontal="right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43" fontId="2" fillId="0" borderId="1" xfId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/>
    </xf>
    <xf numFmtId="43" fontId="3" fillId="0" borderId="1" xfId="2" applyNumberFormat="1" applyFont="1" applyBorder="1" applyAlignment="1">
      <alignment horizontal="center"/>
    </xf>
    <xf numFmtId="0" fontId="0" fillId="0" borderId="0" xfId="0" applyAlignment="1">
      <alignment horizontal="right" vertical="center"/>
    </xf>
    <xf numFmtId="43" fontId="0" fillId="0" borderId="1" xfId="1" applyFont="1" applyFill="1" applyBorder="1" applyAlignment="1">
      <alignment horizontal="right" vertical="center"/>
    </xf>
    <xf numFmtId="0" fontId="0" fillId="0" borderId="1" xfId="0" applyFont="1" applyBorder="1" applyAlignment="1">
      <alignment horizontal="right" vertical="center"/>
    </xf>
    <xf numFmtId="43" fontId="17" fillId="0" borderId="1" xfId="1" applyFont="1" applyFill="1" applyBorder="1" applyAlignment="1">
      <alignment horizontal="right" vertical="center"/>
    </xf>
    <xf numFmtId="43" fontId="16" fillId="0" borderId="1" xfId="1" applyFont="1" applyFill="1" applyBorder="1" applyAlignment="1">
      <alignment horizontal="right" vertical="center"/>
    </xf>
    <xf numFmtId="0" fontId="16" fillId="0" borderId="1" xfId="0" applyFont="1" applyBorder="1" applyAlignment="1">
      <alignment horizontal="right" vertical="center"/>
    </xf>
    <xf numFmtId="0" fontId="15" fillId="0" borderId="1" xfId="0" applyFont="1" applyFill="1" applyBorder="1" applyAlignment="1">
      <alignment horizontal="right" vertical="center"/>
    </xf>
    <xf numFmtId="43" fontId="15" fillId="0" borderId="1" xfId="1" applyFont="1" applyFill="1" applyBorder="1" applyAlignment="1">
      <alignment horizontal="right" vertical="center"/>
    </xf>
    <xf numFmtId="43" fontId="0" fillId="0" borderId="0" xfId="1" applyFont="1" applyBorder="1" applyAlignment="1">
      <alignment horizontal="right" vertical="center"/>
    </xf>
    <xf numFmtId="0" fontId="18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0" fontId="15" fillId="0" borderId="1" xfId="0" applyFont="1" applyBorder="1" applyAlignment="1">
      <alignment horizontal="right"/>
    </xf>
    <xf numFmtId="164" fontId="15" fillId="0" borderId="1" xfId="0" applyNumberFormat="1" applyFont="1" applyBorder="1" applyAlignment="1">
      <alignment horizontal="right"/>
    </xf>
    <xf numFmtId="0" fontId="22" fillId="0" borderId="0" xfId="0" applyFont="1"/>
    <xf numFmtId="0" fontId="23" fillId="0" borderId="0" xfId="0" applyFont="1"/>
    <xf numFmtId="0" fontId="23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24" fillId="0" borderId="0" xfId="0" applyFont="1"/>
    <xf numFmtId="0" fontId="3" fillId="0" borderId="0" xfId="0" applyFont="1" applyAlignment="1">
      <alignment horizontal="left"/>
    </xf>
    <xf numFmtId="0" fontId="25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3" fontId="13" fillId="0" borderId="1" xfId="1" applyFont="1" applyBorder="1" applyAlignment="1">
      <alignment horizontal="right"/>
    </xf>
    <xf numFmtId="43" fontId="13" fillId="0" borderId="1" xfId="1" applyFont="1" applyBorder="1" applyAlignment="1">
      <alignment horizontal="center"/>
    </xf>
    <xf numFmtId="49" fontId="20" fillId="2" borderId="1" xfId="3" applyNumberFormat="1" applyFont="1" applyFill="1" applyBorder="1" applyAlignment="1">
      <alignment horizontal="center" vertical="center" wrapText="1"/>
    </xf>
    <xf numFmtId="0" fontId="20" fillId="2" borderId="1" xfId="3" applyFont="1" applyFill="1" applyBorder="1" applyAlignment="1">
      <alignment horizontal="center" vertical="center" wrapText="1"/>
    </xf>
    <xf numFmtId="165" fontId="20" fillId="2" borderId="1" xfId="3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49" fontId="18" fillId="2" borderId="1" xfId="3" applyNumberFormat="1" applyFont="1" applyFill="1" applyBorder="1" applyAlignment="1">
      <alignment horizontal="center" vertical="center" wrapText="1"/>
    </xf>
    <xf numFmtId="0" fontId="18" fillId="2" borderId="1" xfId="3" applyFont="1" applyFill="1" applyBorder="1" applyAlignment="1">
      <alignment horizontal="center" vertical="center" wrapText="1"/>
    </xf>
    <xf numFmtId="165" fontId="18" fillId="2" borderId="1" xfId="3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24" fillId="0" borderId="0" xfId="0" applyFont="1" applyAlignment="1">
      <alignment horizontal="left"/>
    </xf>
    <xf numFmtId="0" fontId="28" fillId="0" borderId="0" xfId="0" applyFont="1"/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164" fontId="23" fillId="0" borderId="0" xfId="0" applyNumberFormat="1" applyFont="1"/>
    <xf numFmtId="164" fontId="24" fillId="0" borderId="0" xfId="0" applyNumberFormat="1" applyFont="1"/>
    <xf numFmtId="164" fontId="18" fillId="0" borderId="0" xfId="0" applyNumberFormat="1" applyFont="1"/>
    <xf numFmtId="164" fontId="14" fillId="0" borderId="0" xfId="0" applyNumberFormat="1" applyFont="1"/>
    <xf numFmtId="0" fontId="29" fillId="0" borderId="0" xfId="0" applyFont="1"/>
    <xf numFmtId="0" fontId="23" fillId="0" borderId="0" xfId="0" applyFont="1" applyAlignment="1">
      <alignment horizontal="right" vertical="center"/>
    </xf>
    <xf numFmtId="0" fontId="24" fillId="0" borderId="0" xfId="0" applyFont="1" applyAlignment="1">
      <alignment horizontal="right" vertical="center"/>
    </xf>
    <xf numFmtId="0" fontId="18" fillId="0" borderId="0" xfId="0" applyFont="1" applyAlignment="1">
      <alignment horizontal="right" vertical="center"/>
    </xf>
    <xf numFmtId="0" fontId="14" fillId="0" borderId="0" xfId="0" applyFont="1" applyAlignment="1">
      <alignment horizontal="right" vertical="center"/>
    </xf>
    <xf numFmtId="43" fontId="16" fillId="0" borderId="1" xfId="1" applyFont="1" applyFill="1" applyBorder="1" applyAlignment="1">
      <alignment horizontal="center"/>
    </xf>
    <xf numFmtId="164" fontId="16" fillId="0" borderId="1" xfId="0" applyNumberFormat="1" applyFont="1" applyFill="1" applyBorder="1" applyAlignment="1">
      <alignment horizontal="right"/>
    </xf>
    <xf numFmtId="0" fontId="16" fillId="0" borderId="1" xfId="0" applyFont="1" applyFill="1" applyBorder="1" applyAlignment="1">
      <alignment horizontal="right"/>
    </xf>
    <xf numFmtId="43" fontId="16" fillId="0" borderId="1" xfId="1" applyFont="1" applyFill="1" applyBorder="1"/>
    <xf numFmtId="164" fontId="16" fillId="0" borderId="1" xfId="0" applyNumberFormat="1" applyFont="1" applyBorder="1"/>
    <xf numFmtId="166" fontId="16" fillId="0" borderId="1" xfId="1" applyNumberFormat="1" applyFont="1" applyFill="1" applyBorder="1" applyAlignment="1">
      <alignment horizontal="center"/>
    </xf>
    <xf numFmtId="164" fontId="15" fillId="0" borderId="1" xfId="1" applyNumberFormat="1" applyFont="1" applyFill="1" applyBorder="1" applyAlignment="1">
      <alignment horizontal="right"/>
    </xf>
    <xf numFmtId="164" fontId="17" fillId="0" borderId="1" xfId="0" applyNumberFormat="1" applyFont="1" applyBorder="1" applyAlignment="1">
      <alignment horizontal="right"/>
    </xf>
    <xf numFmtId="0" fontId="17" fillId="0" borderId="1" xfId="0" applyFont="1" applyBorder="1" applyAlignment="1">
      <alignment horizontal="right"/>
    </xf>
    <xf numFmtId="0" fontId="17" fillId="0" borderId="0" xfId="0" applyFont="1"/>
    <xf numFmtId="0" fontId="17" fillId="0" borderId="1" xfId="0" applyFont="1" applyFill="1" applyBorder="1" applyAlignment="1">
      <alignment horizontal="right"/>
    </xf>
    <xf numFmtId="164" fontId="17" fillId="0" borderId="1" xfId="0" applyNumberFormat="1" applyFont="1" applyFill="1" applyBorder="1" applyAlignment="1">
      <alignment horizontal="right"/>
    </xf>
    <xf numFmtId="0" fontId="17" fillId="0" borderId="0" xfId="0" applyFont="1" applyFill="1"/>
    <xf numFmtId="0" fontId="17" fillId="0" borderId="2" xfId="0" applyFont="1" applyBorder="1" applyAlignment="1">
      <alignment horizontal="left"/>
    </xf>
    <xf numFmtId="1" fontId="17" fillId="0" borderId="3" xfId="0" applyNumberFormat="1" applyFont="1" applyBorder="1" applyAlignment="1">
      <alignment horizontal="left"/>
    </xf>
    <xf numFmtId="0" fontId="17" fillId="0" borderId="3" xfId="0" applyFont="1" applyBorder="1"/>
    <xf numFmtId="164" fontId="17" fillId="0" borderId="3" xfId="1" applyNumberFormat="1" applyFont="1" applyFill="1" applyBorder="1" applyAlignment="1">
      <alignment horizontal="right"/>
    </xf>
    <xf numFmtId="0" fontId="17" fillId="0" borderId="3" xfId="0" applyFont="1" applyBorder="1" applyAlignment="1">
      <alignment horizontal="right"/>
    </xf>
    <xf numFmtId="164" fontId="17" fillId="0" borderId="3" xfId="0" applyNumberFormat="1" applyFont="1" applyBorder="1" applyAlignment="1">
      <alignment horizontal="right"/>
    </xf>
    <xf numFmtId="164" fontId="17" fillId="0" borderId="4" xfId="1" applyNumberFormat="1" applyFont="1" applyFill="1" applyBorder="1" applyAlignment="1">
      <alignment horizontal="right"/>
    </xf>
    <xf numFmtId="0" fontId="17" fillId="0" borderId="5" xfId="0" applyFont="1" applyBorder="1" applyAlignment="1">
      <alignment horizontal="left"/>
    </xf>
    <xf numFmtId="164" fontId="17" fillId="0" borderId="6" xfId="1" applyNumberFormat="1" applyFont="1" applyFill="1" applyBorder="1" applyAlignment="1">
      <alignment horizontal="right"/>
    </xf>
    <xf numFmtId="164" fontId="17" fillId="0" borderId="6" xfId="0" applyNumberFormat="1" applyFont="1" applyBorder="1" applyAlignment="1">
      <alignment horizontal="right"/>
    </xf>
    <xf numFmtId="0" fontId="16" fillId="0" borderId="5" xfId="0" applyFont="1" applyFill="1" applyBorder="1" applyAlignment="1">
      <alignment horizontal="left"/>
    </xf>
    <xf numFmtId="0" fontId="16" fillId="0" borderId="6" xfId="0" applyFont="1" applyFill="1" applyBorder="1"/>
    <xf numFmtId="0" fontId="15" fillId="0" borderId="5" xfId="0" applyFont="1" applyBorder="1" applyAlignment="1">
      <alignment horizontal="left"/>
    </xf>
    <xf numFmtId="164" fontId="15" fillId="0" borderId="6" xfId="1" applyNumberFormat="1" applyFont="1" applyFill="1" applyBorder="1" applyAlignment="1">
      <alignment horizontal="right"/>
    </xf>
    <xf numFmtId="164" fontId="16" fillId="0" borderId="6" xfId="1" applyNumberFormat="1" applyFont="1" applyFill="1" applyBorder="1" applyAlignment="1">
      <alignment horizontal="right"/>
    </xf>
    <xf numFmtId="0" fontId="17" fillId="0" borderId="5" xfId="0" applyFont="1" applyFill="1" applyBorder="1" applyAlignment="1">
      <alignment horizontal="left"/>
    </xf>
    <xf numFmtId="0" fontId="17" fillId="0" borderId="7" xfId="0" applyFont="1" applyBorder="1" applyAlignment="1">
      <alignment horizontal="left"/>
    </xf>
    <xf numFmtId="1" fontId="17" fillId="0" borderId="8" xfId="0" applyNumberFormat="1" applyFont="1" applyBorder="1" applyAlignment="1">
      <alignment horizontal="left"/>
    </xf>
    <xf numFmtId="0" fontId="17" fillId="0" borderId="8" xfId="0" applyFont="1" applyBorder="1"/>
    <xf numFmtId="167" fontId="17" fillId="0" borderId="8" xfId="4" applyNumberFormat="1" applyFont="1" applyBorder="1" applyAlignment="1">
      <alignment horizontal="left"/>
    </xf>
    <xf numFmtId="164" fontId="17" fillId="0" borderId="8" xfId="1" applyNumberFormat="1" applyFont="1" applyFill="1" applyBorder="1" applyAlignment="1">
      <alignment horizontal="right"/>
    </xf>
    <xf numFmtId="164" fontId="17" fillId="0" borderId="8" xfId="0" applyNumberFormat="1" applyFont="1" applyBorder="1" applyAlignment="1">
      <alignment horizontal="right"/>
    </xf>
    <xf numFmtId="0" fontId="17" fillId="0" borderId="8" xfId="0" applyFont="1" applyBorder="1" applyAlignment="1">
      <alignment horizontal="right"/>
    </xf>
    <xf numFmtId="164" fontId="17" fillId="0" borderId="9" xfId="1" applyNumberFormat="1" applyFont="1" applyFill="1" applyBorder="1" applyAlignment="1">
      <alignment horizontal="right"/>
    </xf>
    <xf numFmtId="0" fontId="18" fillId="0" borderId="0" xfId="0" applyFont="1" applyAlignment="1"/>
    <xf numFmtId="0" fontId="14" fillId="0" borderId="0" xfId="0" applyFont="1" applyAlignment="1"/>
    <xf numFmtId="0" fontId="17" fillId="0" borderId="1" xfId="0" applyFont="1" applyBorder="1" applyAlignment="1">
      <alignment horizontal="center"/>
    </xf>
    <xf numFmtId="0" fontId="18" fillId="0" borderId="1" xfId="0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/>
    </xf>
    <xf numFmtId="0" fontId="17" fillId="0" borderId="1" xfId="0" applyFont="1" applyBorder="1" applyAlignment="1">
      <alignment horizontal="right" vertical="center"/>
    </xf>
    <xf numFmtId="0" fontId="17" fillId="0" borderId="1" xfId="0" applyFont="1" applyFill="1" applyBorder="1" applyAlignment="1">
      <alignment horizontal="right" vertical="center"/>
    </xf>
    <xf numFmtId="164" fontId="17" fillId="0" borderId="1" xfId="0" applyNumberFormat="1" applyFont="1" applyFill="1" applyBorder="1"/>
    <xf numFmtId="43" fontId="15" fillId="0" borderId="1" xfId="1" applyFont="1" applyFill="1" applyBorder="1"/>
    <xf numFmtId="49" fontId="18" fillId="3" borderId="10" xfId="3" applyNumberFormat="1" applyFont="1" applyFill="1" applyBorder="1" applyAlignment="1">
      <alignment horizontal="center" vertical="center" wrapText="1"/>
    </xf>
    <xf numFmtId="49" fontId="18" fillId="3" borderId="11" xfId="3" applyNumberFormat="1" applyFont="1" applyFill="1" applyBorder="1" applyAlignment="1">
      <alignment horizontal="center" vertical="center" wrapText="1"/>
    </xf>
    <xf numFmtId="0" fontId="18" fillId="3" borderId="11" xfId="3" applyFont="1" applyFill="1" applyBorder="1" applyAlignment="1">
      <alignment horizontal="center" vertical="center" wrapText="1"/>
    </xf>
    <xf numFmtId="0" fontId="15" fillId="3" borderId="11" xfId="3" applyFont="1" applyFill="1" applyBorder="1" applyAlignment="1">
      <alignment horizontal="center" vertical="center" wrapText="1"/>
    </xf>
    <xf numFmtId="0" fontId="16" fillId="3" borderId="12" xfId="3" applyFont="1" applyFill="1" applyBorder="1" applyAlignment="1">
      <alignment horizontal="center" vertical="center" wrapText="1"/>
    </xf>
    <xf numFmtId="164" fontId="17" fillId="0" borderId="3" xfId="0" applyNumberFormat="1" applyFont="1" applyBorder="1"/>
    <xf numFmtId="0" fontId="17" fillId="0" borderId="4" xfId="0" applyFont="1" applyBorder="1"/>
    <xf numFmtId="0" fontId="17" fillId="0" borderId="6" xfId="0" applyFont="1" applyBorder="1"/>
    <xf numFmtId="0" fontId="17" fillId="0" borderId="6" xfId="0" applyFont="1" applyFill="1" applyBorder="1"/>
    <xf numFmtId="166" fontId="16" fillId="0" borderId="6" xfId="1" applyNumberFormat="1" applyFont="1" applyFill="1" applyBorder="1" applyAlignment="1">
      <alignment horizontal="center"/>
    </xf>
    <xf numFmtId="164" fontId="17" fillId="0" borderId="6" xfId="0" applyNumberFormat="1" applyFont="1" applyFill="1" applyBorder="1"/>
    <xf numFmtId="164" fontId="13" fillId="0" borderId="6" xfId="0" applyNumberFormat="1" applyFont="1" applyFill="1" applyBorder="1"/>
    <xf numFmtId="0" fontId="16" fillId="0" borderId="5" xfId="0" applyFont="1" applyBorder="1" applyAlignment="1">
      <alignment horizontal="left"/>
    </xf>
    <xf numFmtId="0" fontId="16" fillId="0" borderId="6" xfId="0" applyFont="1" applyBorder="1"/>
    <xf numFmtId="0" fontId="0" fillId="0" borderId="6" xfId="0" applyFont="1" applyBorder="1"/>
    <xf numFmtId="164" fontId="0" fillId="0" borderId="8" xfId="0" applyNumberFormat="1" applyFont="1" applyBorder="1"/>
    <xf numFmtId="0" fontId="0" fillId="0" borderId="8" xfId="0" applyFont="1" applyBorder="1"/>
    <xf numFmtId="0" fontId="0" fillId="0" borderId="9" xfId="0" applyFont="1" applyBorder="1"/>
    <xf numFmtId="0" fontId="16" fillId="3" borderId="11" xfId="3" applyFont="1" applyFill="1" applyBorder="1" applyAlignment="1">
      <alignment horizontal="center" vertical="center" wrapText="1"/>
    </xf>
    <xf numFmtId="43" fontId="17" fillId="0" borderId="3" xfId="1" applyFont="1" applyFill="1" applyBorder="1"/>
    <xf numFmtId="0" fontId="15" fillId="0" borderId="6" xfId="0" applyFont="1" applyBorder="1"/>
    <xf numFmtId="0" fontId="0" fillId="0" borderId="6" xfId="0" applyBorder="1"/>
    <xf numFmtId="43" fontId="0" fillId="0" borderId="8" xfId="1" applyFont="1" applyFill="1" applyBorder="1"/>
    <xf numFmtId="0" fontId="11" fillId="0" borderId="8" xfId="0" applyFont="1" applyBorder="1"/>
    <xf numFmtId="0" fontId="0" fillId="0" borderId="8" xfId="0" applyBorder="1"/>
    <xf numFmtId="0" fontId="0" fillId="0" borderId="9" xfId="0" applyBorder="1"/>
    <xf numFmtId="43" fontId="17" fillId="0" borderId="3" xfId="1" applyFont="1" applyFill="1" applyBorder="1" applyAlignment="1">
      <alignment horizontal="right" vertical="center"/>
    </xf>
    <xf numFmtId="0" fontId="17" fillId="0" borderId="3" xfId="0" applyFont="1" applyBorder="1" applyAlignment="1">
      <alignment horizontal="right" vertical="center"/>
    </xf>
    <xf numFmtId="0" fontId="17" fillId="0" borderId="4" xfId="0" applyFont="1" applyBorder="1" applyAlignment="1">
      <alignment horizontal="right" vertical="center"/>
    </xf>
    <xf numFmtId="0" fontId="17" fillId="0" borderId="6" xfId="0" applyFont="1" applyBorder="1" applyAlignment="1">
      <alignment horizontal="right" vertical="center"/>
    </xf>
    <xf numFmtId="43" fontId="16" fillId="0" borderId="6" xfId="1" applyFont="1" applyFill="1" applyBorder="1" applyAlignment="1">
      <alignment horizontal="center"/>
    </xf>
    <xf numFmtId="0" fontId="15" fillId="0" borderId="5" xfId="0" applyFont="1" applyFill="1" applyBorder="1" applyAlignment="1">
      <alignment horizontal="left"/>
    </xf>
    <xf numFmtId="0" fontId="15" fillId="0" borderId="6" xfId="0" applyFont="1" applyFill="1" applyBorder="1" applyAlignment="1">
      <alignment horizontal="right" vertical="center"/>
    </xf>
    <xf numFmtId="43" fontId="17" fillId="0" borderId="6" xfId="1" applyFont="1" applyFill="1" applyBorder="1" applyAlignment="1">
      <alignment horizontal="right" vertical="center"/>
    </xf>
    <xf numFmtId="0" fontId="17" fillId="0" borderId="6" xfId="0" applyFont="1" applyFill="1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16" fillId="0" borderId="6" xfId="0" applyFont="1" applyBorder="1" applyAlignment="1">
      <alignment horizontal="right" vertical="center"/>
    </xf>
    <xf numFmtId="43" fontId="0" fillId="0" borderId="8" xfId="1" applyFont="1" applyFill="1" applyBorder="1" applyAlignment="1">
      <alignment horizontal="right" vertical="center"/>
    </xf>
    <xf numFmtId="0" fontId="0" fillId="0" borderId="8" xfId="0" applyFont="1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43" fontId="17" fillId="0" borderId="3" xfId="1" applyFont="1" applyFill="1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17" fillId="0" borderId="6" xfId="0" applyFont="1" applyBorder="1" applyAlignment="1">
      <alignment horizontal="center"/>
    </xf>
    <xf numFmtId="0" fontId="18" fillId="0" borderId="6" xfId="0" applyFont="1" applyFill="1" applyBorder="1" applyAlignment="1">
      <alignment horizontal="center"/>
    </xf>
    <xf numFmtId="0" fontId="0" fillId="0" borderId="6" xfId="0" applyFont="1" applyFill="1" applyBorder="1" applyAlignment="1">
      <alignment horizontal="center"/>
    </xf>
    <xf numFmtId="43" fontId="17" fillId="0" borderId="6" xfId="1" applyFont="1" applyFill="1" applyBorder="1" applyAlignment="1">
      <alignment horizontal="center"/>
    </xf>
    <xf numFmtId="0" fontId="17" fillId="0" borderId="6" xfId="0" applyFont="1" applyFill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43" fontId="0" fillId="0" borderId="8" xfId="1" applyFont="1" applyFill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3" fontId="15" fillId="0" borderId="1" xfId="1" applyFont="1" applyFill="1" applyBorder="1" applyAlignment="1">
      <alignment horizontal="center"/>
    </xf>
  </cellXfs>
  <cellStyles count="7">
    <cellStyle name="£Z_x0004_Ç_x0006_^_x0004_" xfId="4" xr:uid="{8DB21BE8-61F5-4119-B527-709621420A78}"/>
    <cellStyle name="Comma" xfId="1" builtinId="3"/>
    <cellStyle name="Currency" xfId="2" builtinId="4"/>
    <cellStyle name="Hyperlink 2" xfId="6" xr:uid="{EC4805F4-B6E2-46B0-BA99-3F0D124D9B02}"/>
    <cellStyle name="Normal" xfId="0" builtinId="0"/>
    <cellStyle name="Normal 2 10" xfId="5" xr:uid="{5DCCBA3A-064C-478B-8E33-3FC898E6FF96}"/>
    <cellStyle name="Normal 4" xfId="3" xr:uid="{2C16671B-C649-4358-99AA-762F9BC760CD}"/>
  </cellStyles>
  <dxfs count="0"/>
  <tableStyles count="0" defaultTableStyle="TableStyleMedium2" defaultPivotStyle="PivotStyleLight16"/>
  <colors>
    <mruColors>
      <color rgb="FF0000FF"/>
      <color rgb="FFFFC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1%20FACILITY%20SERVICES\Rashi%20Singh\FO%20MEMO%202021%20-%202022\NC%20Hospitals%20Rate%20Update\Fee%20Schedule%20Update\Raw%20Data%20For%20Fee%20Schedule%2004-13-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ted Raw Data "/>
      <sheetName val="FO22.430 03-24-2022"/>
      <sheetName val="FO 22.415 01-19-2022"/>
      <sheetName val="FO 22.420 02-15-2022"/>
      <sheetName val="FO 22.324 01-26-2022"/>
      <sheetName val=" FO 22.418 01-31-2022"/>
      <sheetName val="FO 22.427 03-03-2022"/>
      <sheetName val="FO 22.412 01-26-2022"/>
    </sheetNames>
    <sheetDataSet>
      <sheetData sheetId="0">
        <row r="14">
          <cell r="C14">
            <v>1881626075</v>
          </cell>
        </row>
        <row r="64">
          <cell r="C64">
            <v>1942895081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C22462-8F32-4ED8-A3DA-EF781DC175FD}">
  <dimension ref="A1:G218"/>
  <sheetViews>
    <sheetView zoomScale="76" zoomScaleNormal="76" workbookViewId="0">
      <pane ySplit="9" topLeftCell="A10" activePane="bottomLeft" state="frozen"/>
      <selection pane="bottomLeft" activeCell="D9" sqref="D9"/>
      <selection activeCell="C9" sqref="C9"/>
    </sheetView>
  </sheetViews>
  <sheetFormatPr defaultRowHeight="14.45"/>
  <cols>
    <col min="1" max="1" width="11.5703125" style="15" customWidth="1"/>
    <col min="2" max="2" width="15.42578125" style="10" customWidth="1"/>
    <col min="3" max="3" width="31.140625" style="15" customWidth="1"/>
    <col min="4" max="4" width="55.140625" style="15" customWidth="1"/>
    <col min="5" max="5" width="17.42578125" style="68" customWidth="1"/>
    <col min="6" max="6" width="16.42578125" style="68" customWidth="1"/>
    <col min="7" max="7" width="15.5703125" style="68" customWidth="1"/>
  </cols>
  <sheetData>
    <row r="1" spans="1:7" s="94" customFormat="1" ht="18.600000000000001">
      <c r="A1" s="94" t="s">
        <v>0</v>
      </c>
      <c r="B1" s="95"/>
      <c r="E1" s="116"/>
      <c r="F1" s="116"/>
      <c r="G1" s="116"/>
    </row>
    <row r="2" spans="1:7" s="99" customFormat="1" ht="18.95" customHeight="1">
      <c r="A2" s="34" t="s">
        <v>1</v>
      </c>
      <c r="B2" s="33"/>
      <c r="C2" s="115" t="s">
        <v>2</v>
      </c>
      <c r="E2" s="117"/>
      <c r="F2" s="117"/>
      <c r="G2" s="117"/>
    </row>
    <row r="3" spans="1:7" s="22" customFormat="1">
      <c r="A3" s="34" t="s">
        <v>3</v>
      </c>
      <c r="B3" s="90"/>
      <c r="C3" s="34"/>
      <c r="D3" s="34"/>
      <c r="E3" s="87"/>
      <c r="F3" s="89"/>
      <c r="G3" s="89"/>
    </row>
    <row r="4" spans="1:7" s="22" customFormat="1">
      <c r="A4" s="22" t="s">
        <v>4</v>
      </c>
      <c r="B4" s="33"/>
      <c r="E4" s="89"/>
      <c r="F4" s="89"/>
      <c r="G4" s="89"/>
    </row>
    <row r="5" spans="1:7" s="22" customFormat="1">
      <c r="B5" s="33"/>
      <c r="E5" s="89"/>
      <c r="F5" s="89"/>
      <c r="G5" s="89"/>
    </row>
    <row r="6" spans="1:7" s="22" customFormat="1">
      <c r="A6" s="34" t="s">
        <v>5</v>
      </c>
      <c r="B6" s="33"/>
      <c r="E6" s="89"/>
      <c r="F6" s="89"/>
      <c r="G6" s="89"/>
    </row>
    <row r="7" spans="1:7" s="22" customFormat="1">
      <c r="A7" s="34" t="s">
        <v>6</v>
      </c>
      <c r="B7" s="33"/>
      <c r="E7" s="89"/>
      <c r="F7" s="89"/>
      <c r="G7" s="89"/>
    </row>
    <row r="8" spans="1:7" ht="15" thickBot="1">
      <c r="A8" s="3"/>
    </row>
    <row r="9" spans="1:7" s="96" customFormat="1" ht="87.6" thickBot="1">
      <c r="A9" s="180" t="s">
        <v>7</v>
      </c>
      <c r="B9" s="181" t="s">
        <v>8</v>
      </c>
      <c r="C9" s="182" t="s">
        <v>9</v>
      </c>
      <c r="D9" s="182" t="s">
        <v>10</v>
      </c>
      <c r="E9" s="182" t="s">
        <v>11</v>
      </c>
      <c r="F9" s="183" t="s">
        <v>12</v>
      </c>
      <c r="G9" s="184" t="s">
        <v>13</v>
      </c>
    </row>
    <row r="10" spans="1:7">
      <c r="A10" s="147">
        <v>3400001</v>
      </c>
      <c r="B10" s="148">
        <v>1629283866</v>
      </c>
      <c r="C10" s="149" t="s">
        <v>14</v>
      </c>
      <c r="D10" s="149" t="s">
        <v>15</v>
      </c>
      <c r="E10" s="220">
        <v>9521.02</v>
      </c>
      <c r="F10" s="221"/>
      <c r="G10" s="222"/>
    </row>
    <row r="11" spans="1:7">
      <c r="A11" s="154">
        <v>3400001</v>
      </c>
      <c r="B11" s="38">
        <v>1487866315</v>
      </c>
      <c r="C11" s="26" t="s">
        <v>14</v>
      </c>
      <c r="D11" s="26" t="s">
        <v>16</v>
      </c>
      <c r="E11" s="43">
        <v>9521.02</v>
      </c>
      <c r="F11" s="173"/>
      <c r="G11" s="223"/>
    </row>
    <row r="12" spans="1:7">
      <c r="A12" s="154">
        <v>3400002</v>
      </c>
      <c r="B12" s="38">
        <v>1649746678</v>
      </c>
      <c r="C12" s="26" t="s">
        <v>17</v>
      </c>
      <c r="D12" s="26" t="s">
        <v>17</v>
      </c>
      <c r="E12" s="43">
        <v>10141.459999999999</v>
      </c>
      <c r="F12" s="173"/>
      <c r="G12" s="223"/>
    </row>
    <row r="13" spans="1:7">
      <c r="A13" s="154">
        <v>3400002</v>
      </c>
      <c r="B13" s="38">
        <v>1962987677</v>
      </c>
      <c r="C13" s="26" t="s">
        <v>18</v>
      </c>
      <c r="D13" s="26" t="s">
        <v>19</v>
      </c>
      <c r="E13" s="43">
        <v>10141.459999999999</v>
      </c>
      <c r="F13" s="173"/>
      <c r="G13" s="223"/>
    </row>
    <row r="14" spans="1:7" s="20" customFormat="1">
      <c r="A14" s="154">
        <v>3400002</v>
      </c>
      <c r="B14" s="38">
        <v>1881626075</v>
      </c>
      <c r="C14" s="26" t="s">
        <v>18</v>
      </c>
      <c r="D14" s="26" t="s">
        <v>19</v>
      </c>
      <c r="E14" s="43">
        <v>10141.459999999999</v>
      </c>
      <c r="F14" s="173"/>
      <c r="G14" s="223"/>
    </row>
    <row r="15" spans="1:7">
      <c r="A15" s="154">
        <v>3400003</v>
      </c>
      <c r="B15" s="38">
        <v>1366449282</v>
      </c>
      <c r="C15" s="26" t="s">
        <v>20</v>
      </c>
      <c r="D15" s="26" t="s">
        <v>20</v>
      </c>
      <c r="E15" s="43">
        <v>7969.56</v>
      </c>
      <c r="F15" s="173"/>
      <c r="G15" s="223"/>
    </row>
    <row r="16" spans="1:7">
      <c r="A16" s="154">
        <v>3400004</v>
      </c>
      <c r="B16" s="38">
        <v>1396746228</v>
      </c>
      <c r="C16" s="26" t="s">
        <v>21</v>
      </c>
      <c r="D16" s="26" t="s">
        <v>21</v>
      </c>
      <c r="E16" s="43">
        <v>8751.56</v>
      </c>
      <c r="F16" s="173"/>
      <c r="G16" s="223"/>
    </row>
    <row r="17" spans="1:7">
      <c r="A17" s="154">
        <v>3400004</v>
      </c>
      <c r="B17" s="38">
        <v>1568463289</v>
      </c>
      <c r="C17" s="26" t="s">
        <v>22</v>
      </c>
      <c r="D17" s="26" t="s">
        <v>21</v>
      </c>
      <c r="E17" s="43">
        <v>8751.56</v>
      </c>
      <c r="F17" s="173"/>
      <c r="G17" s="223"/>
    </row>
    <row r="18" spans="1:7">
      <c r="A18" s="154">
        <v>3400008</v>
      </c>
      <c r="B18" s="38">
        <v>1457345597</v>
      </c>
      <c r="C18" s="26" t="s">
        <v>23</v>
      </c>
      <c r="D18" s="26" t="s">
        <v>23</v>
      </c>
      <c r="E18" s="43">
        <v>8864.32</v>
      </c>
      <c r="F18" s="173"/>
      <c r="G18" s="223"/>
    </row>
    <row r="19" spans="1:7">
      <c r="A19" s="154">
        <v>3400008</v>
      </c>
      <c r="B19" s="38">
        <v>1902890742</v>
      </c>
      <c r="C19" s="26" t="s">
        <v>23</v>
      </c>
      <c r="D19" s="26" t="s">
        <v>24</v>
      </c>
      <c r="E19" s="43">
        <v>8864.32</v>
      </c>
      <c r="F19" s="173"/>
      <c r="G19" s="223"/>
    </row>
    <row r="20" spans="1:7">
      <c r="A20" s="154">
        <v>3400010</v>
      </c>
      <c r="B20" s="38">
        <v>1750353462</v>
      </c>
      <c r="C20" s="26" t="s">
        <v>25</v>
      </c>
      <c r="D20" s="26" t="s">
        <v>25</v>
      </c>
      <c r="E20" s="43">
        <v>11592.19</v>
      </c>
      <c r="F20" s="173"/>
      <c r="G20" s="223"/>
    </row>
    <row r="21" spans="1:7">
      <c r="A21" s="154">
        <v>3400010</v>
      </c>
      <c r="B21" s="38">
        <v>1215105713</v>
      </c>
      <c r="C21" s="26" t="s">
        <v>26</v>
      </c>
      <c r="D21" s="26" t="s">
        <v>27</v>
      </c>
      <c r="E21" s="43">
        <v>11592.19</v>
      </c>
      <c r="F21" s="173"/>
      <c r="G21" s="223"/>
    </row>
    <row r="22" spans="1:7">
      <c r="A22" s="154">
        <v>3400013</v>
      </c>
      <c r="B22" s="38">
        <v>1245321181</v>
      </c>
      <c r="C22" s="26" t="s">
        <v>28</v>
      </c>
      <c r="D22" s="26" t="s">
        <v>28</v>
      </c>
      <c r="E22" s="43">
        <v>6647.55</v>
      </c>
      <c r="F22" s="173"/>
      <c r="G22" s="223"/>
    </row>
    <row r="23" spans="1:7">
      <c r="A23" s="154">
        <v>3400013</v>
      </c>
      <c r="B23" s="38">
        <v>1487743340</v>
      </c>
      <c r="C23" s="26" t="s">
        <v>28</v>
      </c>
      <c r="D23" s="26" t="s">
        <v>29</v>
      </c>
      <c r="E23" s="43">
        <v>6647.55</v>
      </c>
      <c r="F23" s="173"/>
      <c r="G23" s="223"/>
    </row>
    <row r="24" spans="1:7">
      <c r="A24" s="154">
        <v>3400014</v>
      </c>
      <c r="B24" s="38">
        <v>1447200233</v>
      </c>
      <c r="C24" s="26" t="s">
        <v>30</v>
      </c>
      <c r="D24" s="26" t="s">
        <v>31</v>
      </c>
      <c r="E24" s="43">
        <v>9206.3700000000008</v>
      </c>
      <c r="F24" s="173"/>
      <c r="G24" s="223"/>
    </row>
    <row r="25" spans="1:7">
      <c r="A25" s="154">
        <v>3400014</v>
      </c>
      <c r="B25" s="38">
        <v>1114979663</v>
      </c>
      <c r="C25" s="26" t="s">
        <v>30</v>
      </c>
      <c r="D25" s="26" t="s">
        <v>32</v>
      </c>
      <c r="E25" s="43">
        <v>9206.3700000000008</v>
      </c>
      <c r="F25" s="173"/>
      <c r="G25" s="223"/>
    </row>
    <row r="26" spans="1:7">
      <c r="A26" s="154">
        <v>3400014</v>
      </c>
      <c r="B26" s="38">
        <v>1902858459</v>
      </c>
      <c r="C26" s="26" t="s">
        <v>30</v>
      </c>
      <c r="D26" s="26" t="s">
        <v>33</v>
      </c>
      <c r="E26" s="43">
        <v>9206.3700000000008</v>
      </c>
      <c r="F26" s="173"/>
      <c r="G26" s="223"/>
    </row>
    <row r="27" spans="1:7">
      <c r="A27" s="154">
        <v>3400015</v>
      </c>
      <c r="B27" s="38">
        <v>1508843566</v>
      </c>
      <c r="C27" s="26" t="s">
        <v>34</v>
      </c>
      <c r="D27" s="26" t="s">
        <v>35</v>
      </c>
      <c r="E27" s="43">
        <v>9960.59</v>
      </c>
      <c r="F27" s="173"/>
      <c r="G27" s="223"/>
    </row>
    <row r="28" spans="1:7">
      <c r="A28" s="154">
        <v>3400015</v>
      </c>
      <c r="B28" s="38">
        <v>1215900618</v>
      </c>
      <c r="C28" s="26" t="s">
        <v>34</v>
      </c>
      <c r="D28" s="26" t="s">
        <v>36</v>
      </c>
      <c r="E28" s="43">
        <v>9960.59</v>
      </c>
      <c r="F28" s="173"/>
      <c r="G28" s="223"/>
    </row>
    <row r="29" spans="1:7">
      <c r="A29" s="154">
        <v>3400015</v>
      </c>
      <c r="B29" s="38">
        <v>1528031762</v>
      </c>
      <c r="C29" s="26" t="s">
        <v>34</v>
      </c>
      <c r="D29" s="26" t="s">
        <v>37</v>
      </c>
      <c r="E29" s="43">
        <v>9960.59</v>
      </c>
      <c r="F29" s="173"/>
      <c r="G29" s="223"/>
    </row>
    <row r="30" spans="1:7">
      <c r="A30" s="154">
        <v>3400016</v>
      </c>
      <c r="B30" s="38">
        <v>1407962046</v>
      </c>
      <c r="C30" s="26" t="s">
        <v>38</v>
      </c>
      <c r="D30" s="26" t="s">
        <v>38</v>
      </c>
      <c r="E30" s="43">
        <v>6991.64</v>
      </c>
      <c r="F30" s="173"/>
      <c r="G30" s="223"/>
    </row>
    <row r="31" spans="1:7">
      <c r="A31" s="154">
        <v>3400017</v>
      </c>
      <c r="B31" s="38">
        <v>1144247982</v>
      </c>
      <c r="C31" s="26" t="s">
        <v>39</v>
      </c>
      <c r="D31" s="26" t="s">
        <v>40</v>
      </c>
      <c r="E31" s="43">
        <v>10654.46</v>
      </c>
      <c r="F31" s="173"/>
      <c r="G31" s="223"/>
    </row>
    <row r="32" spans="1:7">
      <c r="A32" s="154">
        <v>3400020</v>
      </c>
      <c r="B32" s="38">
        <v>1902836943</v>
      </c>
      <c r="C32" s="26" t="s">
        <v>41</v>
      </c>
      <c r="D32" s="26" t="s">
        <v>41</v>
      </c>
      <c r="E32" s="43">
        <v>7804.48</v>
      </c>
      <c r="F32" s="173"/>
      <c r="G32" s="223"/>
    </row>
    <row r="33" spans="1:7">
      <c r="A33" s="154">
        <v>3400021</v>
      </c>
      <c r="B33" s="38">
        <v>1326442336</v>
      </c>
      <c r="C33" s="26" t="s">
        <v>14</v>
      </c>
      <c r="D33" s="26" t="s">
        <v>42</v>
      </c>
      <c r="E33" s="43">
        <v>9073.86</v>
      </c>
      <c r="F33" s="173"/>
      <c r="G33" s="223"/>
    </row>
    <row r="34" spans="1:7">
      <c r="A34" s="154">
        <v>3400023</v>
      </c>
      <c r="B34" s="38">
        <v>1427075027</v>
      </c>
      <c r="C34" s="26" t="s">
        <v>43</v>
      </c>
      <c r="D34" s="26" t="s">
        <v>44</v>
      </c>
      <c r="E34" s="43">
        <v>7993.17</v>
      </c>
      <c r="F34" s="173"/>
      <c r="G34" s="223"/>
    </row>
    <row r="35" spans="1:7">
      <c r="A35" s="154">
        <v>3400023</v>
      </c>
      <c r="B35" s="38">
        <v>1265466452</v>
      </c>
      <c r="C35" s="26" t="s">
        <v>43</v>
      </c>
      <c r="D35" s="26" t="s">
        <v>45</v>
      </c>
      <c r="E35" s="43">
        <v>7993.17</v>
      </c>
      <c r="F35" s="173"/>
      <c r="G35" s="223"/>
    </row>
    <row r="36" spans="1:7">
      <c r="A36" s="154">
        <v>3400024</v>
      </c>
      <c r="B36" s="38">
        <v>1609857432</v>
      </c>
      <c r="C36" s="26" t="s">
        <v>46</v>
      </c>
      <c r="D36" s="26" t="s">
        <v>46</v>
      </c>
      <c r="E36" s="43">
        <v>6074.17</v>
      </c>
      <c r="F36" s="173"/>
      <c r="G36" s="223"/>
    </row>
    <row r="37" spans="1:7">
      <c r="A37" s="154">
        <v>3400027</v>
      </c>
      <c r="B37" s="38">
        <v>1962446385</v>
      </c>
      <c r="C37" s="26" t="s">
        <v>47</v>
      </c>
      <c r="D37" s="26" t="s">
        <v>47</v>
      </c>
      <c r="E37" s="43">
        <v>11485.5</v>
      </c>
      <c r="F37" s="173"/>
      <c r="G37" s="223"/>
    </row>
    <row r="38" spans="1:7">
      <c r="A38" s="154">
        <v>3400027</v>
      </c>
      <c r="B38" s="39">
        <v>1760426183</v>
      </c>
      <c r="C38" s="26" t="s">
        <v>48</v>
      </c>
      <c r="D38" s="26" t="s">
        <v>49</v>
      </c>
      <c r="E38" s="43">
        <v>11485.5</v>
      </c>
      <c r="F38" s="173"/>
      <c r="G38" s="223"/>
    </row>
    <row r="39" spans="1:7">
      <c r="A39" s="154">
        <v>3400028</v>
      </c>
      <c r="B39" s="38">
        <v>1639172869</v>
      </c>
      <c r="C39" s="26" t="s">
        <v>50</v>
      </c>
      <c r="D39" s="26" t="s">
        <v>51</v>
      </c>
      <c r="E39" s="43">
        <v>8663.24</v>
      </c>
      <c r="F39" s="173"/>
      <c r="G39" s="223"/>
    </row>
    <row r="40" spans="1:7">
      <c r="A40" s="154">
        <v>3400028</v>
      </c>
      <c r="B40" s="38">
        <v>1821091851</v>
      </c>
      <c r="C40" s="26" t="s">
        <v>50</v>
      </c>
      <c r="D40" s="26" t="s">
        <v>52</v>
      </c>
      <c r="E40" s="43">
        <v>8663.24</v>
      </c>
      <c r="F40" s="173"/>
      <c r="G40" s="223"/>
    </row>
    <row r="41" spans="1:7">
      <c r="A41" s="154">
        <v>3400030</v>
      </c>
      <c r="B41" s="38">
        <v>1992703540</v>
      </c>
      <c r="C41" s="26" t="s">
        <v>53</v>
      </c>
      <c r="D41" s="26" t="s">
        <v>53</v>
      </c>
      <c r="E41" s="43">
        <v>9020.58</v>
      </c>
      <c r="F41" s="173"/>
      <c r="G41" s="223"/>
    </row>
    <row r="42" spans="1:7">
      <c r="A42" s="154">
        <v>3400030</v>
      </c>
      <c r="B42" s="38">
        <v>1326045857</v>
      </c>
      <c r="C42" s="26" t="s">
        <v>54</v>
      </c>
      <c r="D42" s="26" t="s">
        <v>55</v>
      </c>
      <c r="E42" s="43">
        <v>9020.58</v>
      </c>
      <c r="F42" s="173"/>
      <c r="G42" s="223"/>
    </row>
    <row r="43" spans="1:7">
      <c r="A43" s="154">
        <v>3400032</v>
      </c>
      <c r="B43" s="38">
        <v>1013918960</v>
      </c>
      <c r="C43" s="26" t="s">
        <v>56</v>
      </c>
      <c r="D43" s="26" t="s">
        <v>57</v>
      </c>
      <c r="E43" s="43">
        <v>9919.0300000000007</v>
      </c>
      <c r="F43" s="173"/>
      <c r="G43" s="223"/>
    </row>
    <row r="44" spans="1:7">
      <c r="A44" s="154" t="s">
        <v>58</v>
      </c>
      <c r="B44" s="38">
        <v>1093708711</v>
      </c>
      <c r="C44" s="26" t="s">
        <v>59</v>
      </c>
      <c r="D44" s="26" t="s">
        <v>60</v>
      </c>
      <c r="E44" s="43">
        <v>9073.86</v>
      </c>
      <c r="F44" s="173"/>
      <c r="G44" s="223"/>
    </row>
    <row r="45" spans="1:7">
      <c r="A45" s="154" t="s">
        <v>58</v>
      </c>
      <c r="B45" s="38">
        <v>1790875953</v>
      </c>
      <c r="C45" s="26" t="s">
        <v>59</v>
      </c>
      <c r="D45" s="26" t="s">
        <v>61</v>
      </c>
      <c r="E45" s="43">
        <v>9073.86</v>
      </c>
      <c r="F45" s="173"/>
      <c r="G45" s="223"/>
    </row>
    <row r="46" spans="1:7">
      <c r="A46" s="154" t="s">
        <v>58</v>
      </c>
      <c r="B46" s="38">
        <v>1558765529</v>
      </c>
      <c r="C46" s="26" t="s">
        <v>14</v>
      </c>
      <c r="D46" s="26" t="s">
        <v>62</v>
      </c>
      <c r="E46" s="43">
        <v>9073.86</v>
      </c>
      <c r="F46" s="173"/>
      <c r="G46" s="223"/>
    </row>
    <row r="47" spans="1:7">
      <c r="A47" s="154" t="s">
        <v>58</v>
      </c>
      <c r="B47" s="38">
        <v>1619372216</v>
      </c>
      <c r="C47" s="26" t="s">
        <v>14</v>
      </c>
      <c r="D47" s="26" t="s">
        <v>63</v>
      </c>
      <c r="E47" s="43">
        <v>9073.86</v>
      </c>
      <c r="F47" s="173"/>
      <c r="G47" s="223"/>
    </row>
    <row r="48" spans="1:7">
      <c r="A48" s="154">
        <v>3400039</v>
      </c>
      <c r="B48" s="38">
        <v>1417944224</v>
      </c>
      <c r="C48" s="26" t="s">
        <v>64</v>
      </c>
      <c r="D48" s="26" t="s">
        <v>64</v>
      </c>
      <c r="E48" s="43">
        <v>11839.22</v>
      </c>
      <c r="F48" s="173"/>
      <c r="G48" s="223"/>
    </row>
    <row r="49" spans="1:7">
      <c r="A49" s="154">
        <v>3400040</v>
      </c>
      <c r="B49" s="38">
        <v>1043218944</v>
      </c>
      <c r="C49" s="26" t="s">
        <v>65</v>
      </c>
      <c r="D49" s="26" t="s">
        <v>66</v>
      </c>
      <c r="E49" s="43">
        <v>8788</v>
      </c>
      <c r="F49" s="173"/>
      <c r="G49" s="223"/>
    </row>
    <row r="50" spans="1:7">
      <c r="A50" s="154">
        <v>3400040</v>
      </c>
      <c r="B50" s="38">
        <v>1649252933</v>
      </c>
      <c r="C50" s="26" t="s">
        <v>65</v>
      </c>
      <c r="D50" s="26" t="s">
        <v>67</v>
      </c>
      <c r="E50" s="43">
        <v>8788</v>
      </c>
      <c r="F50" s="173"/>
      <c r="G50" s="223"/>
    </row>
    <row r="51" spans="1:7">
      <c r="A51" s="154">
        <v>3400040</v>
      </c>
      <c r="B51" s="38">
        <v>1558343848</v>
      </c>
      <c r="C51" s="26" t="s">
        <v>65</v>
      </c>
      <c r="D51" s="26" t="s">
        <v>68</v>
      </c>
      <c r="E51" s="43">
        <v>8788</v>
      </c>
      <c r="F51" s="173"/>
      <c r="G51" s="223"/>
    </row>
    <row r="52" spans="1:7" s="21" customFormat="1">
      <c r="A52" s="157">
        <v>3400040</v>
      </c>
      <c r="B52" s="53">
        <v>1780359687</v>
      </c>
      <c r="C52" s="46" t="s">
        <v>65</v>
      </c>
      <c r="D52" s="46" t="s">
        <v>69</v>
      </c>
      <c r="E52" s="134"/>
      <c r="F52" s="76"/>
      <c r="G52" s="210">
        <v>8788</v>
      </c>
    </row>
    <row r="53" spans="1:7">
      <c r="A53" s="154">
        <v>3400041</v>
      </c>
      <c r="B53" s="38">
        <v>1114974029</v>
      </c>
      <c r="C53" s="26" t="s">
        <v>70</v>
      </c>
      <c r="D53" s="26" t="s">
        <v>71</v>
      </c>
      <c r="E53" s="43">
        <v>7819</v>
      </c>
      <c r="F53" s="173"/>
      <c r="G53" s="223"/>
    </row>
    <row r="54" spans="1:7">
      <c r="A54" s="154">
        <v>3400042</v>
      </c>
      <c r="B54" s="38">
        <v>1679535496</v>
      </c>
      <c r="C54" s="26" t="s">
        <v>72</v>
      </c>
      <c r="D54" s="26" t="s">
        <v>72</v>
      </c>
      <c r="E54" s="43">
        <v>10382.950000000001</v>
      </c>
      <c r="F54" s="173"/>
      <c r="G54" s="223"/>
    </row>
    <row r="55" spans="1:7">
      <c r="A55" s="154">
        <v>3400047</v>
      </c>
      <c r="B55" s="38">
        <v>1144211301</v>
      </c>
      <c r="C55" s="26" t="s">
        <v>73</v>
      </c>
      <c r="D55" s="26" t="s">
        <v>73</v>
      </c>
      <c r="E55" s="43">
        <v>8966.44</v>
      </c>
      <c r="F55" s="173"/>
      <c r="G55" s="223"/>
    </row>
    <row r="56" spans="1:7">
      <c r="A56" s="154">
        <v>3400047</v>
      </c>
      <c r="B56" s="38">
        <v>1063480531</v>
      </c>
      <c r="C56" s="26" t="s">
        <v>73</v>
      </c>
      <c r="D56" s="26" t="s">
        <v>74</v>
      </c>
      <c r="E56" s="43">
        <v>8966.44</v>
      </c>
      <c r="F56" s="173"/>
      <c r="G56" s="223"/>
    </row>
    <row r="57" spans="1:7">
      <c r="A57" s="154">
        <v>3400047</v>
      </c>
      <c r="B57" s="38">
        <v>1114995677</v>
      </c>
      <c r="C57" s="26" t="s">
        <v>73</v>
      </c>
      <c r="D57" s="26" t="s">
        <v>75</v>
      </c>
      <c r="E57" s="43">
        <v>8966.44</v>
      </c>
      <c r="F57" s="173"/>
      <c r="G57" s="223"/>
    </row>
    <row r="58" spans="1:7">
      <c r="A58" s="154">
        <v>3400049</v>
      </c>
      <c r="B58" s="38">
        <v>1437221785</v>
      </c>
      <c r="C58" s="26" t="s">
        <v>76</v>
      </c>
      <c r="D58" s="26" t="s">
        <v>76</v>
      </c>
      <c r="E58" s="43">
        <v>7724.9</v>
      </c>
      <c r="F58" s="173"/>
      <c r="G58" s="223"/>
    </row>
    <row r="59" spans="1:7">
      <c r="A59" s="154">
        <v>3400050</v>
      </c>
      <c r="B59" s="38">
        <v>1427030774</v>
      </c>
      <c r="C59" s="26" t="s">
        <v>77</v>
      </c>
      <c r="D59" s="26" t="s">
        <v>77</v>
      </c>
      <c r="E59" s="43">
        <v>8901.39</v>
      </c>
      <c r="F59" s="173"/>
      <c r="G59" s="223"/>
    </row>
    <row r="60" spans="1:7">
      <c r="A60" s="154">
        <v>3400051</v>
      </c>
      <c r="B60" s="38">
        <v>1205859766</v>
      </c>
      <c r="C60" s="26" t="s">
        <v>78</v>
      </c>
      <c r="D60" s="26" t="s">
        <v>78</v>
      </c>
      <c r="E60" s="43">
        <v>9174.14</v>
      </c>
      <c r="F60" s="173"/>
      <c r="G60" s="223"/>
    </row>
    <row r="61" spans="1:7">
      <c r="A61" s="154">
        <v>3400053</v>
      </c>
      <c r="B61" s="38">
        <v>1881647204</v>
      </c>
      <c r="C61" s="26" t="s">
        <v>79</v>
      </c>
      <c r="D61" s="26" t="s">
        <v>80</v>
      </c>
      <c r="E61" s="43">
        <v>10085.629999999999</v>
      </c>
      <c r="F61" s="173"/>
      <c r="G61" s="223"/>
    </row>
    <row r="62" spans="1:7">
      <c r="A62" s="154">
        <v>3400053</v>
      </c>
      <c r="B62" s="38">
        <v>1497708838</v>
      </c>
      <c r="C62" s="26" t="s">
        <v>79</v>
      </c>
      <c r="D62" s="40" t="s">
        <v>81</v>
      </c>
      <c r="E62" s="43">
        <v>10085.629999999999</v>
      </c>
      <c r="F62" s="173"/>
      <c r="G62" s="223"/>
    </row>
    <row r="63" spans="1:7">
      <c r="A63" s="154">
        <v>3400060</v>
      </c>
      <c r="B63" s="38">
        <v>1326048810</v>
      </c>
      <c r="C63" s="26" t="s">
        <v>70</v>
      </c>
      <c r="D63" s="26" t="s">
        <v>82</v>
      </c>
      <c r="E63" s="43">
        <v>11563</v>
      </c>
      <c r="F63" s="173"/>
      <c r="G63" s="223"/>
    </row>
    <row r="64" spans="1:7">
      <c r="A64" s="154">
        <v>3400061</v>
      </c>
      <c r="B64" s="38">
        <v>1932208576</v>
      </c>
      <c r="C64" s="26" t="s">
        <v>70</v>
      </c>
      <c r="D64" s="26" t="s">
        <v>83</v>
      </c>
      <c r="E64" s="43">
        <v>8625</v>
      </c>
      <c r="F64" s="173"/>
      <c r="G64" s="223"/>
    </row>
    <row r="65" spans="1:7">
      <c r="A65" s="154">
        <v>3400061</v>
      </c>
      <c r="B65" s="38">
        <v>1427142355</v>
      </c>
      <c r="C65" s="26" t="s">
        <v>70</v>
      </c>
      <c r="D65" s="26" t="s">
        <v>84</v>
      </c>
      <c r="E65" s="43">
        <v>8625</v>
      </c>
      <c r="F65" s="173"/>
      <c r="G65" s="223"/>
    </row>
    <row r="66" spans="1:7">
      <c r="A66" s="154">
        <v>3400061</v>
      </c>
      <c r="B66" s="38">
        <v>1043304975</v>
      </c>
      <c r="C66" s="26" t="s">
        <v>70</v>
      </c>
      <c r="D66" s="26" t="s">
        <v>85</v>
      </c>
      <c r="E66" s="43">
        <v>8625</v>
      </c>
      <c r="F66" s="173"/>
      <c r="G66" s="223"/>
    </row>
    <row r="67" spans="1:7">
      <c r="A67" s="154">
        <v>3400064</v>
      </c>
      <c r="B67" s="38">
        <v>1881614071</v>
      </c>
      <c r="C67" s="26" t="s">
        <v>86</v>
      </c>
      <c r="D67" s="26" t="s">
        <v>86</v>
      </c>
      <c r="E67" s="43">
        <v>13439.72</v>
      </c>
      <c r="F67" s="173"/>
      <c r="G67" s="223"/>
    </row>
    <row r="68" spans="1:7">
      <c r="A68" s="154">
        <v>3400068</v>
      </c>
      <c r="B68" s="38">
        <v>1376537555</v>
      </c>
      <c r="C68" s="26" t="s">
        <v>87</v>
      </c>
      <c r="D68" s="26" t="s">
        <v>87</v>
      </c>
      <c r="E68" s="43">
        <v>7170.95</v>
      </c>
      <c r="F68" s="173"/>
      <c r="G68" s="223"/>
    </row>
    <row r="69" spans="1:7">
      <c r="A69" s="154">
        <v>3400069</v>
      </c>
      <c r="B69" s="38">
        <v>1972579837</v>
      </c>
      <c r="C69" s="26" t="s">
        <v>88</v>
      </c>
      <c r="D69" s="26" t="s">
        <v>88</v>
      </c>
      <c r="E69" s="43">
        <v>10203.4</v>
      </c>
      <c r="F69" s="173"/>
      <c r="G69" s="223"/>
    </row>
    <row r="70" spans="1:7">
      <c r="A70" s="154">
        <v>3400069</v>
      </c>
      <c r="B70" s="38">
        <v>1790752236</v>
      </c>
      <c r="C70" s="26" t="s">
        <v>88</v>
      </c>
      <c r="D70" s="26" t="s">
        <v>89</v>
      </c>
      <c r="E70" s="43">
        <v>10203.4</v>
      </c>
      <c r="F70" s="173"/>
      <c r="G70" s="223"/>
    </row>
    <row r="71" spans="1:7">
      <c r="A71" s="154">
        <v>3400070</v>
      </c>
      <c r="B71" s="38">
        <v>1326010273</v>
      </c>
      <c r="C71" s="26" t="s">
        <v>90</v>
      </c>
      <c r="D71" s="26" t="s">
        <v>90</v>
      </c>
      <c r="E71" s="43">
        <v>9090.1200000000008</v>
      </c>
      <c r="F71" s="173"/>
      <c r="G71" s="223"/>
    </row>
    <row r="72" spans="1:7">
      <c r="A72" s="154">
        <v>3400070</v>
      </c>
      <c r="B72" s="38">
        <v>1518989946</v>
      </c>
      <c r="C72" s="26" t="s">
        <v>90</v>
      </c>
      <c r="D72" s="26" t="s">
        <v>91</v>
      </c>
      <c r="E72" s="43">
        <v>9090.1200000000008</v>
      </c>
      <c r="F72" s="173"/>
      <c r="G72" s="223"/>
    </row>
    <row r="73" spans="1:7">
      <c r="A73" s="154">
        <v>3400071</v>
      </c>
      <c r="B73" s="38">
        <v>1922144757</v>
      </c>
      <c r="C73" s="26" t="s">
        <v>92</v>
      </c>
      <c r="D73" s="26" t="s">
        <v>93</v>
      </c>
      <c r="E73" s="43">
        <v>7608.96</v>
      </c>
      <c r="F73" s="173"/>
      <c r="G73" s="223"/>
    </row>
    <row r="74" spans="1:7">
      <c r="A74" s="154">
        <v>3400073</v>
      </c>
      <c r="B74" s="38">
        <v>1013916352</v>
      </c>
      <c r="C74" s="26" t="s">
        <v>94</v>
      </c>
      <c r="D74" s="26" t="s">
        <v>94</v>
      </c>
      <c r="E74" s="43">
        <v>14064.08</v>
      </c>
      <c r="F74" s="173"/>
      <c r="G74" s="223"/>
    </row>
    <row r="75" spans="1:7">
      <c r="A75" s="154">
        <v>3400075</v>
      </c>
      <c r="B75" s="38">
        <v>1770640575</v>
      </c>
      <c r="C75" s="26" t="s">
        <v>95</v>
      </c>
      <c r="D75" s="26" t="s">
        <v>96</v>
      </c>
      <c r="E75" s="43">
        <v>10139.36</v>
      </c>
      <c r="F75" s="173"/>
      <c r="G75" s="223"/>
    </row>
    <row r="76" spans="1:7">
      <c r="A76" s="154">
        <v>3400075</v>
      </c>
      <c r="B76" s="38">
        <v>1700860491</v>
      </c>
      <c r="C76" s="26" t="s">
        <v>97</v>
      </c>
      <c r="D76" s="26" t="s">
        <v>98</v>
      </c>
      <c r="E76" s="43">
        <v>10139.36</v>
      </c>
      <c r="F76" s="173"/>
      <c r="G76" s="223"/>
    </row>
    <row r="77" spans="1:7">
      <c r="A77" s="154">
        <v>3400084</v>
      </c>
      <c r="B77" s="38">
        <v>1265407175</v>
      </c>
      <c r="C77" s="26" t="s">
        <v>99</v>
      </c>
      <c r="D77" s="26" t="s">
        <v>100</v>
      </c>
      <c r="E77" s="43">
        <v>10854.48</v>
      </c>
      <c r="F77" s="173"/>
      <c r="G77" s="223"/>
    </row>
    <row r="78" spans="1:7">
      <c r="A78" s="154">
        <v>3400084</v>
      </c>
      <c r="B78" s="38">
        <v>1659856060</v>
      </c>
      <c r="C78" s="26" t="s">
        <v>14</v>
      </c>
      <c r="D78" s="26" t="s">
        <v>101</v>
      </c>
      <c r="E78" s="43">
        <v>10854.48</v>
      </c>
      <c r="F78" s="173"/>
      <c r="G78" s="223"/>
    </row>
    <row r="79" spans="1:7">
      <c r="A79" s="154">
        <v>3400085</v>
      </c>
      <c r="B79" s="38">
        <v>1801848767</v>
      </c>
      <c r="C79" s="26" t="s">
        <v>102</v>
      </c>
      <c r="D79" s="26" t="s">
        <v>103</v>
      </c>
      <c r="E79" s="43">
        <v>10695.16</v>
      </c>
      <c r="F79" s="173"/>
      <c r="G79" s="223"/>
    </row>
    <row r="80" spans="1:7">
      <c r="A80" s="154">
        <v>3400085</v>
      </c>
      <c r="B80" s="38">
        <v>1710938949</v>
      </c>
      <c r="C80" s="26" t="s">
        <v>102</v>
      </c>
      <c r="D80" s="26" t="s">
        <v>104</v>
      </c>
      <c r="E80" s="43">
        <v>10695.16</v>
      </c>
      <c r="F80" s="173"/>
      <c r="G80" s="223"/>
    </row>
    <row r="81" spans="1:7">
      <c r="A81" s="154">
        <v>3400087</v>
      </c>
      <c r="B81" s="38">
        <v>1225513948</v>
      </c>
      <c r="C81" s="26" t="s">
        <v>105</v>
      </c>
      <c r="D81" s="26" t="s">
        <v>106</v>
      </c>
      <c r="E81" s="43">
        <v>9458.25</v>
      </c>
      <c r="F81" s="173"/>
      <c r="G81" s="223"/>
    </row>
    <row r="82" spans="1:7" s="21" customFormat="1">
      <c r="A82" s="162">
        <v>3400090</v>
      </c>
      <c r="B82" s="55">
        <v>1619911104</v>
      </c>
      <c r="C82" s="56" t="s">
        <v>107</v>
      </c>
      <c r="D82" s="56" t="s">
        <v>108</v>
      </c>
      <c r="E82" s="43">
        <v>9034.2199999999993</v>
      </c>
      <c r="F82" s="174"/>
      <c r="G82" s="224"/>
    </row>
    <row r="83" spans="1:7">
      <c r="A83" s="154">
        <v>3400090</v>
      </c>
      <c r="B83" s="38">
        <v>1780628354</v>
      </c>
      <c r="C83" s="26" t="s">
        <v>107</v>
      </c>
      <c r="D83" s="26" t="s">
        <v>109</v>
      </c>
      <c r="E83" s="43">
        <v>9034.2199999999993</v>
      </c>
      <c r="F83" s="173"/>
      <c r="G83" s="223"/>
    </row>
    <row r="84" spans="1:7">
      <c r="A84" s="154">
        <v>3400091</v>
      </c>
      <c r="B84" s="38">
        <v>1477591055</v>
      </c>
      <c r="C84" s="26" t="s">
        <v>110</v>
      </c>
      <c r="D84" s="26" t="s">
        <v>110</v>
      </c>
      <c r="E84" s="43">
        <v>9627.4500000000007</v>
      </c>
      <c r="F84" s="173"/>
      <c r="G84" s="223"/>
    </row>
    <row r="85" spans="1:7">
      <c r="A85" s="154">
        <v>3400091</v>
      </c>
      <c r="B85" s="39">
        <v>1962515353</v>
      </c>
      <c r="C85" s="26" t="s">
        <v>110</v>
      </c>
      <c r="D85" s="26" t="s">
        <v>111</v>
      </c>
      <c r="E85" s="43">
        <v>9627.4500000000007</v>
      </c>
      <c r="F85" s="173"/>
      <c r="G85" s="223"/>
    </row>
    <row r="86" spans="1:7">
      <c r="A86" s="154">
        <v>3400091</v>
      </c>
      <c r="B86" s="39">
        <v>1295848562</v>
      </c>
      <c r="C86" s="26" t="s">
        <v>112</v>
      </c>
      <c r="D86" s="26" t="s">
        <v>113</v>
      </c>
      <c r="E86" s="43">
        <v>9627.4500000000007</v>
      </c>
      <c r="F86" s="173"/>
      <c r="G86" s="223"/>
    </row>
    <row r="87" spans="1:7">
      <c r="A87" s="154">
        <v>3400096</v>
      </c>
      <c r="B87" s="38">
        <v>1417958331</v>
      </c>
      <c r="C87" s="26" t="s">
        <v>114</v>
      </c>
      <c r="D87" s="26" t="s">
        <v>114</v>
      </c>
      <c r="E87" s="43">
        <v>9372.26</v>
      </c>
      <c r="F87" s="173"/>
      <c r="G87" s="223"/>
    </row>
    <row r="88" spans="1:7">
      <c r="A88" s="154">
        <v>3400097</v>
      </c>
      <c r="B88" s="38">
        <v>1942361308</v>
      </c>
      <c r="C88" s="26" t="s">
        <v>115</v>
      </c>
      <c r="D88" s="26" t="s">
        <v>115</v>
      </c>
      <c r="E88" s="43">
        <v>6157.56</v>
      </c>
      <c r="F88" s="173"/>
      <c r="G88" s="223"/>
    </row>
    <row r="89" spans="1:7">
      <c r="A89" s="154">
        <v>3400098</v>
      </c>
      <c r="B89" s="38">
        <v>1497792550</v>
      </c>
      <c r="C89" s="26" t="s">
        <v>116</v>
      </c>
      <c r="D89" s="26" t="s">
        <v>117</v>
      </c>
      <c r="E89" s="43">
        <v>12077.41</v>
      </c>
      <c r="F89" s="173"/>
      <c r="G89" s="223"/>
    </row>
    <row r="90" spans="1:7">
      <c r="A90" s="154">
        <v>3400098</v>
      </c>
      <c r="B90" s="38">
        <v>1417432840</v>
      </c>
      <c r="C90" s="26" t="s">
        <v>14</v>
      </c>
      <c r="D90" s="26" t="s">
        <v>118</v>
      </c>
      <c r="E90" s="43">
        <v>12077.41</v>
      </c>
      <c r="F90" s="173"/>
      <c r="G90" s="223"/>
    </row>
    <row r="91" spans="1:7">
      <c r="A91" s="154">
        <v>3400099</v>
      </c>
      <c r="B91" s="38">
        <v>1467441394</v>
      </c>
      <c r="C91" s="26" t="s">
        <v>119</v>
      </c>
      <c r="D91" s="26" t="s">
        <v>120</v>
      </c>
      <c r="E91" s="43">
        <v>8894.2800000000007</v>
      </c>
      <c r="F91" s="173"/>
      <c r="G91" s="223"/>
    </row>
    <row r="92" spans="1:7">
      <c r="A92" s="154">
        <v>3400099</v>
      </c>
      <c r="B92" s="38">
        <v>1114905783</v>
      </c>
      <c r="C92" s="26" t="s">
        <v>119</v>
      </c>
      <c r="D92" s="26" t="s">
        <v>121</v>
      </c>
      <c r="E92" s="43">
        <v>8894.2800000000007</v>
      </c>
      <c r="F92" s="173"/>
      <c r="G92" s="223"/>
    </row>
    <row r="93" spans="1:7">
      <c r="A93" s="154">
        <v>3400107</v>
      </c>
      <c r="B93" s="38">
        <v>1699757393</v>
      </c>
      <c r="C93" s="26" t="s">
        <v>122</v>
      </c>
      <c r="D93" s="26" t="s">
        <v>123</v>
      </c>
      <c r="E93" s="43">
        <v>10944.29</v>
      </c>
      <c r="F93" s="173"/>
      <c r="G93" s="223"/>
    </row>
    <row r="94" spans="1:7">
      <c r="A94" s="154">
        <v>3400109</v>
      </c>
      <c r="B94" s="38">
        <v>1245211168</v>
      </c>
      <c r="C94" s="26" t="s">
        <v>124</v>
      </c>
      <c r="D94" s="26" t="s">
        <v>124</v>
      </c>
      <c r="E94" s="43">
        <v>11855.79</v>
      </c>
      <c r="F94" s="173"/>
      <c r="G94" s="223"/>
    </row>
    <row r="95" spans="1:7">
      <c r="A95" s="154">
        <v>3400113</v>
      </c>
      <c r="B95" s="38">
        <v>1295789907</v>
      </c>
      <c r="C95" s="26" t="s">
        <v>125</v>
      </c>
      <c r="D95" s="26" t="s">
        <v>126</v>
      </c>
      <c r="E95" s="43">
        <v>9045.2099999999991</v>
      </c>
      <c r="F95" s="173"/>
      <c r="G95" s="223"/>
    </row>
    <row r="96" spans="1:7">
      <c r="A96" s="154">
        <v>3400113</v>
      </c>
      <c r="B96" s="38">
        <v>1053358945</v>
      </c>
      <c r="C96" s="26" t="s">
        <v>127</v>
      </c>
      <c r="D96" s="26" t="s">
        <v>128</v>
      </c>
      <c r="E96" s="43">
        <v>9045.2099999999991</v>
      </c>
      <c r="F96" s="173"/>
      <c r="G96" s="223"/>
    </row>
    <row r="97" spans="1:7">
      <c r="A97" s="154">
        <v>3400114</v>
      </c>
      <c r="B97" s="38">
        <v>1497797088</v>
      </c>
      <c r="C97" s="26" t="s">
        <v>70</v>
      </c>
      <c r="D97" s="26" t="s">
        <v>129</v>
      </c>
      <c r="E97" s="43">
        <v>8623</v>
      </c>
      <c r="F97" s="173"/>
      <c r="G97" s="223"/>
    </row>
    <row r="98" spans="1:7">
      <c r="A98" s="154">
        <v>3400115</v>
      </c>
      <c r="B98" s="38">
        <v>1740208081</v>
      </c>
      <c r="C98" s="26" t="s">
        <v>130</v>
      </c>
      <c r="D98" s="26" t="s">
        <v>131</v>
      </c>
      <c r="E98" s="43">
        <v>7894.57</v>
      </c>
      <c r="F98" s="173"/>
      <c r="G98" s="223"/>
    </row>
    <row r="99" spans="1:7">
      <c r="A99" s="154">
        <v>3400115</v>
      </c>
      <c r="B99" s="38">
        <v>1437228939</v>
      </c>
      <c r="C99" s="26" t="s">
        <v>130</v>
      </c>
      <c r="D99" s="26" t="s">
        <v>132</v>
      </c>
      <c r="E99" s="43">
        <v>7894.57</v>
      </c>
      <c r="F99" s="173"/>
      <c r="G99" s="223"/>
    </row>
    <row r="100" spans="1:7">
      <c r="A100" s="154">
        <v>3400115</v>
      </c>
      <c r="B100" s="38">
        <v>1861578874</v>
      </c>
      <c r="C100" s="26" t="s">
        <v>130</v>
      </c>
      <c r="D100" s="26" t="s">
        <v>133</v>
      </c>
      <c r="E100" s="43">
        <v>7894.57</v>
      </c>
      <c r="F100" s="173"/>
      <c r="G100" s="223"/>
    </row>
    <row r="101" spans="1:7">
      <c r="A101" s="154">
        <v>3400116</v>
      </c>
      <c r="B101" s="38">
        <v>1801823349</v>
      </c>
      <c r="C101" s="26" t="s">
        <v>134</v>
      </c>
      <c r="D101" s="26" t="s">
        <v>134</v>
      </c>
      <c r="E101" s="43">
        <v>13337.99</v>
      </c>
      <c r="F101" s="173"/>
      <c r="G101" s="223"/>
    </row>
    <row r="102" spans="1:7">
      <c r="A102" s="154">
        <v>3400116</v>
      </c>
      <c r="B102" s="38">
        <v>1659393932</v>
      </c>
      <c r="C102" s="26" t="s">
        <v>134</v>
      </c>
      <c r="D102" s="26" t="s">
        <v>135</v>
      </c>
      <c r="E102" s="43">
        <v>13337.99</v>
      </c>
      <c r="F102" s="173"/>
      <c r="G102" s="223"/>
    </row>
    <row r="103" spans="1:7">
      <c r="A103" s="154">
        <v>3400119</v>
      </c>
      <c r="B103" s="38">
        <v>1841259462</v>
      </c>
      <c r="C103" s="26" t="s">
        <v>136</v>
      </c>
      <c r="D103" s="26" t="s">
        <v>137</v>
      </c>
      <c r="E103" s="43">
        <v>11130.97</v>
      </c>
      <c r="F103" s="173"/>
      <c r="G103" s="223"/>
    </row>
    <row r="104" spans="1:7">
      <c r="A104" s="154">
        <v>3400119</v>
      </c>
      <c r="B104" s="38">
        <v>1073988994</v>
      </c>
      <c r="C104" s="26" t="s">
        <v>14</v>
      </c>
      <c r="D104" s="26" t="s">
        <v>138</v>
      </c>
      <c r="E104" s="43">
        <v>11130.97</v>
      </c>
      <c r="F104" s="173"/>
      <c r="G104" s="223"/>
    </row>
    <row r="105" spans="1:7">
      <c r="A105" s="154">
        <v>3400119</v>
      </c>
      <c r="B105" s="38">
        <v>1982079802</v>
      </c>
      <c r="C105" s="26" t="s">
        <v>14</v>
      </c>
      <c r="D105" s="26" t="s">
        <v>139</v>
      </c>
      <c r="E105" s="43">
        <v>11130.97</v>
      </c>
      <c r="F105" s="173"/>
      <c r="G105" s="223"/>
    </row>
    <row r="106" spans="1:7">
      <c r="A106" s="154">
        <v>3400120</v>
      </c>
      <c r="B106" s="38">
        <v>1508832833</v>
      </c>
      <c r="C106" s="26" t="s">
        <v>140</v>
      </c>
      <c r="D106" s="26" t="s">
        <v>141</v>
      </c>
      <c r="E106" s="43">
        <v>8578.2000000000007</v>
      </c>
      <c r="F106" s="173"/>
      <c r="G106" s="223"/>
    </row>
    <row r="107" spans="1:7" s="17" customFormat="1">
      <c r="A107" s="211">
        <v>3400123</v>
      </c>
      <c r="B107" s="54">
        <v>1255328449</v>
      </c>
      <c r="C107" s="48" t="s">
        <v>142</v>
      </c>
      <c r="D107" s="48" t="s">
        <v>142</v>
      </c>
      <c r="E107" s="98"/>
      <c r="F107" s="233">
        <v>9345.51</v>
      </c>
      <c r="G107" s="225"/>
    </row>
    <row r="108" spans="1:7" s="21" customFormat="1">
      <c r="A108" s="162">
        <v>3400123</v>
      </c>
      <c r="B108" s="55">
        <f>'[1]Consolidated Raw Data '!$C$64</f>
        <v>1942895081</v>
      </c>
      <c r="C108" s="56" t="s">
        <v>142</v>
      </c>
      <c r="D108" s="56" t="s">
        <v>142</v>
      </c>
      <c r="E108" s="175"/>
      <c r="F108" s="175"/>
      <c r="G108" s="226">
        <v>9345.51</v>
      </c>
    </row>
    <row r="109" spans="1:7">
      <c r="A109" s="154">
        <v>3400126</v>
      </c>
      <c r="B109" s="38">
        <v>1215359922</v>
      </c>
      <c r="C109" s="26" t="s">
        <v>143</v>
      </c>
      <c r="D109" s="26" t="s">
        <v>143</v>
      </c>
      <c r="E109" s="43">
        <v>8158.21</v>
      </c>
      <c r="F109" s="173"/>
      <c r="G109" s="223"/>
    </row>
    <row r="110" spans="1:7">
      <c r="A110" s="154">
        <v>3400127</v>
      </c>
      <c r="B110" s="38">
        <v>1326061730</v>
      </c>
      <c r="C110" s="26" t="s">
        <v>144</v>
      </c>
      <c r="D110" s="26" t="s">
        <v>145</v>
      </c>
      <c r="E110" s="43">
        <v>6975.68</v>
      </c>
      <c r="F110" s="173"/>
      <c r="G110" s="223"/>
    </row>
    <row r="111" spans="1:7">
      <c r="A111" s="154">
        <v>3400129</v>
      </c>
      <c r="B111" s="38">
        <v>1073568754</v>
      </c>
      <c r="C111" s="26" t="s">
        <v>146</v>
      </c>
      <c r="D111" s="26" t="s">
        <v>147</v>
      </c>
      <c r="E111" s="43">
        <v>13430.27</v>
      </c>
      <c r="F111" s="173"/>
      <c r="G111" s="223"/>
    </row>
    <row r="112" spans="1:7">
      <c r="A112" s="154">
        <v>3400130</v>
      </c>
      <c r="B112" s="38">
        <v>1396790325</v>
      </c>
      <c r="C112" s="26" t="s">
        <v>14</v>
      </c>
      <c r="D112" s="26" t="s">
        <v>148</v>
      </c>
      <c r="E112" s="43">
        <v>10094.58</v>
      </c>
      <c r="F112" s="173"/>
      <c r="G112" s="223"/>
    </row>
    <row r="113" spans="1:7">
      <c r="A113" s="154">
        <v>3400131</v>
      </c>
      <c r="B113" s="38">
        <v>1801852835</v>
      </c>
      <c r="C113" s="26" t="s">
        <v>149</v>
      </c>
      <c r="D113" s="26" t="s">
        <v>149</v>
      </c>
      <c r="E113" s="43">
        <v>11337.79</v>
      </c>
      <c r="F113" s="173"/>
      <c r="G113" s="223"/>
    </row>
    <row r="114" spans="1:7">
      <c r="A114" s="154">
        <v>3400131</v>
      </c>
      <c r="B114" s="38">
        <v>1780641373</v>
      </c>
      <c r="C114" s="26" t="s">
        <v>150</v>
      </c>
      <c r="D114" s="26" t="s">
        <v>151</v>
      </c>
      <c r="E114" s="43">
        <v>11337.79</v>
      </c>
      <c r="F114" s="173"/>
      <c r="G114" s="223"/>
    </row>
    <row r="115" spans="1:7">
      <c r="A115" s="154">
        <v>3400132</v>
      </c>
      <c r="B115" s="38">
        <v>1164707725</v>
      </c>
      <c r="C115" s="26" t="s">
        <v>152</v>
      </c>
      <c r="D115" s="26" t="s">
        <v>152</v>
      </c>
      <c r="E115" s="43">
        <v>6893.99</v>
      </c>
      <c r="F115" s="173"/>
      <c r="G115" s="223"/>
    </row>
    <row r="116" spans="1:7">
      <c r="A116" s="154">
        <v>3400133</v>
      </c>
      <c r="B116" s="38">
        <v>1851362669</v>
      </c>
      <c r="C116" s="26" t="s">
        <v>153</v>
      </c>
      <c r="D116" s="26" t="s">
        <v>153</v>
      </c>
      <c r="E116" s="43">
        <v>10603.69</v>
      </c>
      <c r="F116" s="173"/>
      <c r="G116" s="223"/>
    </row>
    <row r="117" spans="1:7">
      <c r="A117" s="154">
        <v>3400141</v>
      </c>
      <c r="B117" s="38">
        <v>1376139139</v>
      </c>
      <c r="C117" s="26" t="s">
        <v>154</v>
      </c>
      <c r="D117" s="26" t="s">
        <v>155</v>
      </c>
      <c r="E117" s="43">
        <v>9278.82</v>
      </c>
      <c r="F117" s="173"/>
      <c r="G117" s="223"/>
    </row>
    <row r="118" spans="1:7">
      <c r="A118" s="154">
        <v>3400141</v>
      </c>
      <c r="B118" s="38">
        <v>1649867896</v>
      </c>
      <c r="C118" s="26" t="s">
        <v>154</v>
      </c>
      <c r="D118" s="26" t="s">
        <v>156</v>
      </c>
      <c r="E118" s="43">
        <v>9278.82</v>
      </c>
      <c r="F118" s="173"/>
      <c r="G118" s="223"/>
    </row>
    <row r="119" spans="1:7">
      <c r="A119" s="154">
        <v>3400141</v>
      </c>
      <c r="B119" s="38">
        <v>1508453754</v>
      </c>
      <c r="C119" s="26" t="s">
        <v>154</v>
      </c>
      <c r="D119" s="26" t="s">
        <v>157</v>
      </c>
      <c r="E119" s="43">
        <v>9278.82</v>
      </c>
      <c r="F119" s="173"/>
      <c r="G119" s="223"/>
    </row>
    <row r="120" spans="1:7">
      <c r="A120" s="154">
        <v>3400142</v>
      </c>
      <c r="B120" s="38">
        <v>1760479331</v>
      </c>
      <c r="C120" s="26" t="s">
        <v>158</v>
      </c>
      <c r="D120" s="26" t="s">
        <v>159</v>
      </c>
      <c r="E120" s="43">
        <v>9416.7099999999991</v>
      </c>
      <c r="F120" s="173"/>
      <c r="G120" s="223"/>
    </row>
    <row r="121" spans="1:7">
      <c r="A121" s="154">
        <v>3400143</v>
      </c>
      <c r="B121" s="38">
        <v>1164495255</v>
      </c>
      <c r="C121" s="26" t="s">
        <v>160</v>
      </c>
      <c r="D121" s="26" t="s">
        <v>160</v>
      </c>
      <c r="E121" s="43">
        <v>9480.83</v>
      </c>
      <c r="F121" s="173"/>
      <c r="G121" s="223"/>
    </row>
    <row r="122" spans="1:7">
      <c r="A122" s="154">
        <v>3400143</v>
      </c>
      <c r="B122" s="38">
        <v>1275585150</v>
      </c>
      <c r="C122" s="26" t="s">
        <v>160</v>
      </c>
      <c r="D122" s="26" t="s">
        <v>161</v>
      </c>
      <c r="E122" s="43">
        <v>9480.83</v>
      </c>
      <c r="F122" s="173"/>
      <c r="G122" s="223"/>
    </row>
    <row r="123" spans="1:7">
      <c r="A123" s="154">
        <v>3400143</v>
      </c>
      <c r="B123" s="38">
        <v>1689628794</v>
      </c>
      <c r="C123" s="26" t="s">
        <v>160</v>
      </c>
      <c r="D123" s="26" t="s">
        <v>162</v>
      </c>
      <c r="E123" s="43">
        <v>9480.83</v>
      </c>
      <c r="F123" s="173"/>
      <c r="G123" s="223"/>
    </row>
    <row r="124" spans="1:7">
      <c r="A124" s="154">
        <v>3400144</v>
      </c>
      <c r="B124" s="38">
        <v>1154375178</v>
      </c>
      <c r="C124" s="26" t="s">
        <v>163</v>
      </c>
      <c r="D124" s="26" t="s">
        <v>163</v>
      </c>
      <c r="E124" s="43">
        <v>10470.879999999999</v>
      </c>
      <c r="F124" s="173"/>
      <c r="G124" s="223"/>
    </row>
    <row r="125" spans="1:7">
      <c r="A125" s="154">
        <v>3400144</v>
      </c>
      <c r="B125" s="38">
        <v>1609815174</v>
      </c>
      <c r="C125" s="26" t="s">
        <v>163</v>
      </c>
      <c r="D125" s="40" t="s">
        <v>164</v>
      </c>
      <c r="E125" s="43">
        <v>10470.879999999999</v>
      </c>
      <c r="F125" s="173"/>
      <c r="G125" s="223"/>
    </row>
    <row r="126" spans="1:7">
      <c r="A126" s="154">
        <v>3400145</v>
      </c>
      <c r="B126" s="38">
        <v>1326088139</v>
      </c>
      <c r="C126" s="26" t="s">
        <v>14</v>
      </c>
      <c r="D126" s="26" t="s">
        <v>165</v>
      </c>
      <c r="E126" s="43">
        <v>11071.84</v>
      </c>
      <c r="F126" s="173"/>
      <c r="G126" s="223"/>
    </row>
    <row r="127" spans="1:7">
      <c r="A127" s="154">
        <v>3400147</v>
      </c>
      <c r="B127" s="38">
        <v>1619969219</v>
      </c>
      <c r="C127" s="26" t="s">
        <v>166</v>
      </c>
      <c r="D127" s="26" t="s">
        <v>167</v>
      </c>
      <c r="E127" s="43">
        <v>11239.05</v>
      </c>
      <c r="F127" s="173"/>
      <c r="G127" s="223"/>
    </row>
    <row r="128" spans="1:7">
      <c r="A128" s="154">
        <v>3400147</v>
      </c>
      <c r="B128" s="38">
        <v>1952359036</v>
      </c>
      <c r="C128" s="26" t="s">
        <v>166</v>
      </c>
      <c r="D128" s="26" t="s">
        <v>168</v>
      </c>
      <c r="E128" s="43">
        <v>11239.05</v>
      </c>
      <c r="F128" s="173"/>
      <c r="G128" s="223"/>
    </row>
    <row r="129" spans="1:7">
      <c r="A129" s="154">
        <v>3400148</v>
      </c>
      <c r="B129" s="38">
        <v>1538111828</v>
      </c>
      <c r="C129" s="26" t="s">
        <v>169</v>
      </c>
      <c r="D129" s="26" t="s">
        <v>170</v>
      </c>
      <c r="E129" s="43">
        <v>14802.4</v>
      </c>
      <c r="F129" s="173"/>
      <c r="G129" s="223"/>
    </row>
    <row r="130" spans="1:7">
      <c r="A130" s="154">
        <v>3400151</v>
      </c>
      <c r="B130" s="38">
        <v>1346273943</v>
      </c>
      <c r="C130" s="26" t="s">
        <v>171</v>
      </c>
      <c r="D130" s="26" t="s">
        <v>172</v>
      </c>
      <c r="E130" s="43">
        <v>6583.29</v>
      </c>
      <c r="F130" s="173"/>
      <c r="G130" s="223"/>
    </row>
    <row r="131" spans="1:7">
      <c r="A131" s="154">
        <v>3400151</v>
      </c>
      <c r="B131" s="38">
        <v>1558407585</v>
      </c>
      <c r="C131" s="26" t="s">
        <v>171</v>
      </c>
      <c r="D131" s="26" t="s">
        <v>173</v>
      </c>
      <c r="E131" s="43">
        <v>6583.29</v>
      </c>
      <c r="F131" s="173"/>
      <c r="G131" s="223"/>
    </row>
    <row r="132" spans="1:7">
      <c r="A132" s="154">
        <v>3400155</v>
      </c>
      <c r="B132" s="38">
        <v>1871592113</v>
      </c>
      <c r="C132" s="26" t="s">
        <v>174</v>
      </c>
      <c r="D132" s="26" t="s">
        <v>174</v>
      </c>
      <c r="E132" s="43">
        <v>10595.07</v>
      </c>
      <c r="F132" s="173"/>
      <c r="G132" s="223"/>
    </row>
    <row r="133" spans="1:7">
      <c r="A133" s="154">
        <v>3400155</v>
      </c>
      <c r="B133" s="38">
        <v>1811996820</v>
      </c>
      <c r="C133" s="26" t="s">
        <v>175</v>
      </c>
      <c r="D133" s="26" t="s">
        <v>176</v>
      </c>
      <c r="E133" s="43">
        <v>10595.07</v>
      </c>
      <c r="F133" s="173"/>
      <c r="G133" s="223"/>
    </row>
    <row r="134" spans="1:7">
      <c r="A134" s="154">
        <v>3400155</v>
      </c>
      <c r="B134" s="38">
        <v>1710986732</v>
      </c>
      <c r="C134" s="26" t="s">
        <v>175</v>
      </c>
      <c r="D134" s="26" t="s">
        <v>177</v>
      </c>
      <c r="E134" s="43">
        <v>10595.07</v>
      </c>
      <c r="F134" s="173"/>
      <c r="G134" s="223"/>
    </row>
    <row r="135" spans="1:7">
      <c r="A135" s="154">
        <v>3400158</v>
      </c>
      <c r="B135" s="38">
        <v>1710915756</v>
      </c>
      <c r="C135" s="26" t="s">
        <v>178</v>
      </c>
      <c r="D135" s="26" t="s">
        <v>179</v>
      </c>
      <c r="E135" s="43">
        <v>10289.35</v>
      </c>
      <c r="F135" s="173"/>
      <c r="G135" s="223"/>
    </row>
    <row r="136" spans="1:7">
      <c r="A136" s="154">
        <v>3400159</v>
      </c>
      <c r="B136" s="38">
        <v>1881977593</v>
      </c>
      <c r="C136" s="26" t="s">
        <v>180</v>
      </c>
      <c r="D136" s="26" t="s">
        <v>180</v>
      </c>
      <c r="E136" s="43">
        <v>8560.9599999999991</v>
      </c>
      <c r="F136" s="173"/>
      <c r="G136" s="223"/>
    </row>
    <row r="137" spans="1:7">
      <c r="A137" s="154">
        <v>3400166</v>
      </c>
      <c r="B137" s="38">
        <v>1346297892</v>
      </c>
      <c r="C137" s="26" t="s">
        <v>181</v>
      </c>
      <c r="D137" s="26" t="s">
        <v>182</v>
      </c>
      <c r="E137" s="43">
        <v>11157.51</v>
      </c>
      <c r="F137" s="173"/>
      <c r="G137" s="223"/>
    </row>
    <row r="138" spans="1:7">
      <c r="A138" s="154">
        <v>3400171</v>
      </c>
      <c r="B138" s="38">
        <v>1063463156</v>
      </c>
      <c r="C138" s="26" t="s">
        <v>79</v>
      </c>
      <c r="D138" s="26" t="s">
        <v>183</v>
      </c>
      <c r="E138" s="43">
        <v>12129.43</v>
      </c>
      <c r="F138" s="173"/>
      <c r="G138" s="223"/>
    </row>
    <row r="139" spans="1:7">
      <c r="A139" s="154">
        <v>3400173</v>
      </c>
      <c r="B139" s="38">
        <v>1114993086</v>
      </c>
      <c r="C139" s="26" t="s">
        <v>184</v>
      </c>
      <c r="D139" s="26" t="s">
        <v>184</v>
      </c>
      <c r="E139" s="43">
        <v>14653.48</v>
      </c>
      <c r="F139" s="173"/>
      <c r="G139" s="223"/>
    </row>
    <row r="140" spans="1:7">
      <c r="A140" s="154">
        <v>3400183</v>
      </c>
      <c r="B140" s="38">
        <v>1346291309</v>
      </c>
      <c r="C140" s="26" t="s">
        <v>79</v>
      </c>
      <c r="D140" s="26" t="s">
        <v>185</v>
      </c>
      <c r="E140" s="43">
        <v>9292.56</v>
      </c>
      <c r="F140" s="173"/>
      <c r="G140" s="223"/>
    </row>
    <row r="141" spans="1:7">
      <c r="A141" s="154">
        <v>3400184</v>
      </c>
      <c r="B141" s="38">
        <v>1811158215</v>
      </c>
      <c r="C141" s="26" t="s">
        <v>186</v>
      </c>
      <c r="D141" s="26" t="s">
        <v>186</v>
      </c>
      <c r="E141" s="43">
        <v>7631.6</v>
      </c>
      <c r="F141" s="173"/>
      <c r="G141" s="223"/>
    </row>
    <row r="142" spans="1:7">
      <c r="A142" s="154">
        <v>3400184</v>
      </c>
      <c r="B142" s="38">
        <v>1568618379</v>
      </c>
      <c r="C142" s="26" t="s">
        <v>186</v>
      </c>
      <c r="D142" s="26" t="s">
        <v>186</v>
      </c>
      <c r="E142" s="43">
        <v>7631.6</v>
      </c>
      <c r="F142" s="173"/>
      <c r="G142" s="223"/>
    </row>
    <row r="143" spans="1:7">
      <c r="A143" s="154">
        <v>3400186</v>
      </c>
      <c r="B143" s="38">
        <v>1679867170</v>
      </c>
      <c r="C143" s="26" t="s">
        <v>187</v>
      </c>
      <c r="D143" s="26" t="s">
        <v>188</v>
      </c>
      <c r="E143" s="43">
        <v>12074.33</v>
      </c>
      <c r="F143" s="173"/>
      <c r="G143" s="223"/>
    </row>
    <row r="144" spans="1:7">
      <c r="A144" s="154">
        <v>3400187</v>
      </c>
      <c r="B144" s="38">
        <v>1154326379</v>
      </c>
      <c r="C144" s="26" t="s">
        <v>189</v>
      </c>
      <c r="D144" s="26" t="s">
        <v>190</v>
      </c>
      <c r="E144" s="43">
        <v>9302.0300000000007</v>
      </c>
      <c r="F144" s="173"/>
      <c r="G144" s="223"/>
    </row>
    <row r="145" spans="1:7">
      <c r="A145" s="154">
        <v>3400188</v>
      </c>
      <c r="B145" s="38">
        <v>1750788238</v>
      </c>
      <c r="C145" s="26" t="s">
        <v>191</v>
      </c>
      <c r="D145" s="26" t="s">
        <v>192</v>
      </c>
      <c r="E145" s="43">
        <v>13800.01</v>
      </c>
      <c r="F145" s="173"/>
      <c r="G145" s="223"/>
    </row>
    <row r="146" spans="1:7">
      <c r="A146" s="154">
        <v>3400190</v>
      </c>
      <c r="B146" s="38">
        <v>1972001469</v>
      </c>
      <c r="C146" s="26" t="s">
        <v>193</v>
      </c>
      <c r="D146" s="26" t="s">
        <v>193</v>
      </c>
      <c r="E146" s="43">
        <v>11298.29</v>
      </c>
      <c r="F146" s="173"/>
      <c r="G146" s="223"/>
    </row>
    <row r="147" spans="1:7">
      <c r="A147" s="154">
        <v>3401302</v>
      </c>
      <c r="B147" s="38">
        <v>1558391250</v>
      </c>
      <c r="C147" s="26" t="s">
        <v>194</v>
      </c>
      <c r="D147" s="26" t="s">
        <v>194</v>
      </c>
      <c r="E147" s="43">
        <v>9809.23</v>
      </c>
      <c r="F147" s="173"/>
      <c r="G147" s="223"/>
    </row>
    <row r="148" spans="1:7">
      <c r="A148" s="154">
        <v>3401303</v>
      </c>
      <c r="B148" s="38">
        <v>1336167675</v>
      </c>
      <c r="C148" s="26" t="s">
        <v>130</v>
      </c>
      <c r="D148" s="26" t="s">
        <v>195</v>
      </c>
      <c r="E148" s="43">
        <v>19991.8</v>
      </c>
      <c r="F148" s="173"/>
      <c r="G148" s="223"/>
    </row>
    <row r="149" spans="1:7">
      <c r="A149" s="154">
        <v>3401304</v>
      </c>
      <c r="B149" s="38">
        <v>1013999705</v>
      </c>
      <c r="C149" s="26" t="s">
        <v>196</v>
      </c>
      <c r="D149" s="26" t="s">
        <v>197</v>
      </c>
      <c r="E149" s="43">
        <v>11245.25</v>
      </c>
      <c r="F149" s="173"/>
      <c r="G149" s="223"/>
    </row>
    <row r="150" spans="1:7">
      <c r="A150" s="154">
        <v>3401305</v>
      </c>
      <c r="B150" s="38">
        <v>1689780249</v>
      </c>
      <c r="C150" s="26" t="s">
        <v>198</v>
      </c>
      <c r="D150" s="26" t="s">
        <v>198</v>
      </c>
      <c r="E150" s="43">
        <v>11285.82</v>
      </c>
      <c r="F150" s="173"/>
      <c r="G150" s="223"/>
    </row>
    <row r="151" spans="1:7">
      <c r="A151" s="154">
        <v>3401307</v>
      </c>
      <c r="B151" s="38">
        <v>1295703130</v>
      </c>
      <c r="C151" s="26" t="s">
        <v>199</v>
      </c>
      <c r="D151" s="26" t="s">
        <v>199</v>
      </c>
      <c r="E151" s="43">
        <v>9087.58</v>
      </c>
      <c r="F151" s="173"/>
      <c r="G151" s="223"/>
    </row>
    <row r="152" spans="1:7">
      <c r="A152" s="154">
        <v>3401311</v>
      </c>
      <c r="B152" s="38">
        <v>1093712655</v>
      </c>
      <c r="C152" s="26" t="s">
        <v>70</v>
      </c>
      <c r="D152" s="26" t="s">
        <v>200</v>
      </c>
      <c r="E152" s="43">
        <v>6618</v>
      </c>
      <c r="F152" s="173"/>
      <c r="G152" s="223"/>
    </row>
    <row r="153" spans="1:7">
      <c r="A153" s="154">
        <v>3401314</v>
      </c>
      <c r="B153" s="41">
        <v>1972119782</v>
      </c>
      <c r="C153" s="26" t="s">
        <v>201</v>
      </c>
      <c r="D153" s="26" t="s">
        <v>202</v>
      </c>
      <c r="E153" s="43">
        <v>9809.23</v>
      </c>
      <c r="F153" s="173"/>
      <c r="G153" s="223"/>
    </row>
    <row r="154" spans="1:7">
      <c r="A154" s="154">
        <v>3401315</v>
      </c>
      <c r="B154" s="38">
        <v>1558537282</v>
      </c>
      <c r="C154" s="26" t="s">
        <v>203</v>
      </c>
      <c r="D154" s="26" t="s">
        <v>204</v>
      </c>
      <c r="E154" s="43">
        <v>14820.41</v>
      </c>
      <c r="F154" s="173"/>
      <c r="G154" s="223"/>
    </row>
    <row r="155" spans="1:7">
      <c r="A155" s="154">
        <v>3401316</v>
      </c>
      <c r="B155" s="38">
        <v>1770068496</v>
      </c>
      <c r="C155" s="26" t="s">
        <v>205</v>
      </c>
      <c r="D155" s="26" t="s">
        <v>206</v>
      </c>
      <c r="E155" s="43">
        <v>9442.48</v>
      </c>
      <c r="F155" s="173"/>
      <c r="G155" s="223"/>
    </row>
    <row r="156" spans="1:7">
      <c r="A156" s="154">
        <v>3401317</v>
      </c>
      <c r="B156" s="38">
        <v>1396288999</v>
      </c>
      <c r="C156" s="26" t="s">
        <v>207</v>
      </c>
      <c r="D156" s="26" t="s">
        <v>208</v>
      </c>
      <c r="E156" s="43">
        <v>10266.540000000001</v>
      </c>
      <c r="F156" s="173"/>
      <c r="G156" s="223"/>
    </row>
    <row r="157" spans="1:7">
      <c r="A157" s="154">
        <v>3401317</v>
      </c>
      <c r="B157" s="38">
        <v>1841733714</v>
      </c>
      <c r="C157" s="26" t="s">
        <v>207</v>
      </c>
      <c r="D157" s="26" t="s">
        <v>209</v>
      </c>
      <c r="E157" s="43">
        <v>10266.540000000001</v>
      </c>
      <c r="F157" s="173"/>
      <c r="G157" s="223"/>
    </row>
    <row r="158" spans="1:7">
      <c r="A158" s="154">
        <v>3401317</v>
      </c>
      <c r="B158" s="38">
        <v>1255874244</v>
      </c>
      <c r="C158" s="26" t="s">
        <v>207</v>
      </c>
      <c r="D158" s="26" t="s">
        <v>210</v>
      </c>
      <c r="E158" s="43">
        <v>10266.540000000001</v>
      </c>
      <c r="F158" s="173"/>
      <c r="G158" s="223"/>
    </row>
    <row r="159" spans="1:7">
      <c r="A159" s="154">
        <v>3401317</v>
      </c>
      <c r="B159" s="38">
        <v>1548703457</v>
      </c>
      <c r="C159" s="26" t="s">
        <v>207</v>
      </c>
      <c r="D159" s="26" t="s">
        <v>211</v>
      </c>
      <c r="E159" s="43">
        <v>10266.540000000001</v>
      </c>
      <c r="F159" s="173"/>
      <c r="G159" s="223"/>
    </row>
    <row r="160" spans="1:7">
      <c r="A160" s="154">
        <v>3401317</v>
      </c>
      <c r="B160" s="41">
        <v>1053854653</v>
      </c>
      <c r="C160" s="26" t="s">
        <v>207</v>
      </c>
      <c r="D160" s="40" t="s">
        <v>212</v>
      </c>
      <c r="E160" s="43">
        <v>10266.540000000001</v>
      </c>
      <c r="F160" s="173"/>
      <c r="G160" s="223"/>
    </row>
    <row r="161" spans="1:7">
      <c r="A161" s="154">
        <v>3401318</v>
      </c>
      <c r="B161" s="38">
        <v>1477541183</v>
      </c>
      <c r="C161" s="26" t="s">
        <v>213</v>
      </c>
      <c r="D161" s="26" t="s">
        <v>214</v>
      </c>
      <c r="E161" s="43">
        <v>12929.59</v>
      </c>
      <c r="F161" s="173"/>
      <c r="G161" s="223"/>
    </row>
    <row r="162" spans="1:7">
      <c r="A162" s="154">
        <v>3401319</v>
      </c>
      <c r="B162" s="38">
        <v>1417432139</v>
      </c>
      <c r="C162" s="26" t="s">
        <v>215</v>
      </c>
      <c r="D162" s="26" t="s">
        <v>216</v>
      </c>
      <c r="E162" s="43">
        <v>9063.99</v>
      </c>
      <c r="F162" s="173"/>
      <c r="G162" s="223"/>
    </row>
    <row r="163" spans="1:7">
      <c r="A163" s="154">
        <v>3401320</v>
      </c>
      <c r="B163" s="38">
        <v>1356318968</v>
      </c>
      <c r="C163" s="26" t="s">
        <v>217</v>
      </c>
      <c r="D163" s="26" t="s">
        <v>217</v>
      </c>
      <c r="E163" s="43">
        <v>9809.23</v>
      </c>
      <c r="F163" s="173"/>
      <c r="G163" s="223"/>
    </row>
    <row r="164" spans="1:7">
      <c r="A164" s="154">
        <v>3401322</v>
      </c>
      <c r="B164" s="38">
        <v>1245373455</v>
      </c>
      <c r="C164" s="26" t="s">
        <v>218</v>
      </c>
      <c r="D164" s="26" t="s">
        <v>218</v>
      </c>
      <c r="E164" s="43">
        <v>8270.14</v>
      </c>
      <c r="F164" s="173"/>
      <c r="G164" s="223"/>
    </row>
    <row r="165" spans="1:7">
      <c r="A165" s="154">
        <v>3401322</v>
      </c>
      <c r="B165" s="38">
        <v>1427191477</v>
      </c>
      <c r="C165" s="26" t="s">
        <v>218</v>
      </c>
      <c r="D165" s="26" t="s">
        <v>219</v>
      </c>
      <c r="E165" s="43">
        <v>8270.14</v>
      </c>
      <c r="F165" s="173"/>
      <c r="G165" s="223"/>
    </row>
    <row r="166" spans="1:7">
      <c r="A166" s="154">
        <v>3401323</v>
      </c>
      <c r="B166" s="38">
        <v>1225088255</v>
      </c>
      <c r="C166" s="26" t="s">
        <v>220</v>
      </c>
      <c r="D166" s="26" t="s">
        <v>221</v>
      </c>
      <c r="E166" s="43">
        <v>14142.51</v>
      </c>
      <c r="F166" s="173"/>
      <c r="G166" s="223"/>
    </row>
    <row r="167" spans="1:7">
      <c r="A167" s="154">
        <v>3401323</v>
      </c>
      <c r="B167" s="38">
        <v>1407006968</v>
      </c>
      <c r="C167" s="26" t="s">
        <v>220</v>
      </c>
      <c r="D167" s="26" t="s">
        <v>222</v>
      </c>
      <c r="E167" s="43">
        <v>14142.51</v>
      </c>
      <c r="F167" s="173"/>
      <c r="G167" s="223"/>
    </row>
    <row r="168" spans="1:7" s="17" customFormat="1">
      <c r="A168" s="162">
        <v>3401324</v>
      </c>
      <c r="B168" s="55">
        <v>1053375253</v>
      </c>
      <c r="C168" s="56" t="s">
        <v>223</v>
      </c>
      <c r="D168" s="56" t="s">
        <v>223</v>
      </c>
      <c r="E168" s="43">
        <v>12999.9</v>
      </c>
      <c r="F168" s="175"/>
      <c r="G168" s="227"/>
    </row>
    <row r="169" spans="1:7">
      <c r="A169" s="154">
        <v>3401325</v>
      </c>
      <c r="B169" s="38">
        <v>1376671370</v>
      </c>
      <c r="C169" s="26" t="s">
        <v>224</v>
      </c>
      <c r="D169" s="26" t="s">
        <v>224</v>
      </c>
      <c r="E169" s="43">
        <v>9710.33</v>
      </c>
      <c r="F169" s="173"/>
      <c r="G169" s="223"/>
    </row>
    <row r="170" spans="1:7">
      <c r="A170" s="154">
        <v>3401326</v>
      </c>
      <c r="B170" s="38">
        <v>1023593746</v>
      </c>
      <c r="C170" s="26" t="s">
        <v>225</v>
      </c>
      <c r="D170" s="26" t="s">
        <v>226</v>
      </c>
      <c r="E170" s="43">
        <v>8362.14</v>
      </c>
      <c r="F170" s="173"/>
      <c r="G170" s="223"/>
    </row>
    <row r="171" spans="1:7">
      <c r="A171" s="154">
        <v>3401327</v>
      </c>
      <c r="B171" s="38">
        <v>1538260229</v>
      </c>
      <c r="C171" s="26" t="s">
        <v>227</v>
      </c>
      <c r="D171" s="26" t="s">
        <v>227</v>
      </c>
      <c r="E171" s="43">
        <v>9651.75</v>
      </c>
      <c r="F171" s="173"/>
      <c r="G171" s="223"/>
    </row>
    <row r="172" spans="1:7">
      <c r="A172" s="154">
        <v>3401328</v>
      </c>
      <c r="B172" s="38">
        <v>1801831102</v>
      </c>
      <c r="C172" s="26" t="s">
        <v>228</v>
      </c>
      <c r="D172" s="26" t="s">
        <v>228</v>
      </c>
      <c r="E172" s="43">
        <v>10822.26</v>
      </c>
      <c r="F172" s="173"/>
      <c r="G172" s="223"/>
    </row>
    <row r="173" spans="1:7" s="21" customFormat="1">
      <c r="A173" s="162">
        <v>3401329</v>
      </c>
      <c r="B173" s="55">
        <v>1578048294</v>
      </c>
      <c r="C173" s="56" t="s">
        <v>229</v>
      </c>
      <c r="D173" s="56" t="s">
        <v>230</v>
      </c>
      <c r="E173" s="43">
        <v>8427.8700000000008</v>
      </c>
      <c r="F173" s="175"/>
      <c r="G173" s="227"/>
    </row>
    <row r="174" spans="1:7">
      <c r="A174" s="154">
        <v>3402012</v>
      </c>
      <c r="B174" s="38">
        <v>1881772713</v>
      </c>
      <c r="C174" s="26" t="s">
        <v>231</v>
      </c>
      <c r="D174" s="26" t="s">
        <v>231</v>
      </c>
      <c r="E174" s="43">
        <v>0</v>
      </c>
      <c r="F174" s="173"/>
      <c r="G174" s="223"/>
    </row>
    <row r="175" spans="1:7">
      <c r="A175" s="154">
        <v>3402013</v>
      </c>
      <c r="B175" s="38">
        <v>1811330947</v>
      </c>
      <c r="C175" s="26" t="s">
        <v>232</v>
      </c>
      <c r="D175" s="26" t="s">
        <v>232</v>
      </c>
      <c r="E175" s="43">
        <v>0</v>
      </c>
      <c r="F175" s="173"/>
      <c r="G175" s="223"/>
    </row>
    <row r="176" spans="1:7">
      <c r="A176" s="154">
        <v>3402014</v>
      </c>
      <c r="B176" s="38">
        <v>1982607115</v>
      </c>
      <c r="C176" s="26" t="s">
        <v>50</v>
      </c>
      <c r="D176" s="26" t="s">
        <v>233</v>
      </c>
      <c r="E176" s="43">
        <v>0</v>
      </c>
      <c r="F176" s="173"/>
      <c r="G176" s="223"/>
    </row>
    <row r="177" spans="1:7">
      <c r="A177" s="154">
        <v>3402015</v>
      </c>
      <c r="B177" s="38">
        <v>1831170257</v>
      </c>
      <c r="C177" s="26" t="s">
        <v>234</v>
      </c>
      <c r="D177" s="26" t="s">
        <v>235</v>
      </c>
      <c r="E177" s="43">
        <v>0</v>
      </c>
      <c r="F177" s="173"/>
      <c r="G177" s="223"/>
    </row>
    <row r="178" spans="1:7">
      <c r="A178" s="154">
        <v>3402018</v>
      </c>
      <c r="B178" s="38">
        <v>1306845482</v>
      </c>
      <c r="C178" s="26" t="s">
        <v>236</v>
      </c>
      <c r="D178" s="26" t="s">
        <v>236</v>
      </c>
      <c r="E178" s="43">
        <v>0</v>
      </c>
      <c r="F178" s="173"/>
      <c r="G178" s="223"/>
    </row>
    <row r="179" spans="1:7">
      <c r="A179" s="154">
        <v>3402020</v>
      </c>
      <c r="B179" s="38">
        <v>1730346784</v>
      </c>
      <c r="C179" s="26" t="s">
        <v>237</v>
      </c>
      <c r="D179" s="26" t="s">
        <v>238</v>
      </c>
      <c r="E179" s="43">
        <v>0</v>
      </c>
      <c r="F179" s="173"/>
      <c r="G179" s="223"/>
    </row>
    <row r="180" spans="1:7">
      <c r="A180" s="154">
        <v>3402021</v>
      </c>
      <c r="B180" s="38">
        <v>1144602103</v>
      </c>
      <c r="C180" s="26" t="s">
        <v>239</v>
      </c>
      <c r="D180" s="26" t="s">
        <v>240</v>
      </c>
      <c r="E180" s="43"/>
      <c r="F180" s="173"/>
      <c r="G180" s="223"/>
    </row>
    <row r="181" spans="1:7">
      <c r="A181" s="154">
        <v>3403025</v>
      </c>
      <c r="B181" s="38">
        <v>1073558672</v>
      </c>
      <c r="C181" s="26" t="s">
        <v>241</v>
      </c>
      <c r="D181" s="26" t="s">
        <v>242</v>
      </c>
      <c r="E181" s="43">
        <v>0</v>
      </c>
      <c r="F181" s="173"/>
      <c r="G181" s="223"/>
    </row>
    <row r="182" spans="1:7">
      <c r="A182" s="154">
        <v>3403025</v>
      </c>
      <c r="B182" s="38">
        <v>1235614983</v>
      </c>
      <c r="C182" s="26" t="s">
        <v>242</v>
      </c>
      <c r="D182" s="26" t="s">
        <v>242</v>
      </c>
      <c r="E182" s="43">
        <v>0</v>
      </c>
      <c r="F182" s="173"/>
      <c r="G182" s="223"/>
    </row>
    <row r="183" spans="1:7">
      <c r="A183" s="154">
        <v>3403026</v>
      </c>
      <c r="B183" s="38">
        <v>1790727550</v>
      </c>
      <c r="C183" s="26" t="s">
        <v>243</v>
      </c>
      <c r="D183" s="26" t="s">
        <v>243</v>
      </c>
      <c r="E183" s="43">
        <v>0</v>
      </c>
      <c r="F183" s="173"/>
      <c r="G183" s="223"/>
    </row>
    <row r="184" spans="1:7">
      <c r="A184" s="154">
        <v>3403027</v>
      </c>
      <c r="B184" s="38">
        <v>1447745047</v>
      </c>
      <c r="C184" s="26" t="s">
        <v>244</v>
      </c>
      <c r="D184" s="26" t="s">
        <v>245</v>
      </c>
      <c r="E184" s="43">
        <v>0</v>
      </c>
      <c r="F184" s="173"/>
      <c r="G184" s="223"/>
    </row>
    <row r="185" spans="1:7">
      <c r="A185" s="154">
        <v>3404007</v>
      </c>
      <c r="B185" s="38">
        <v>1922038082</v>
      </c>
      <c r="C185" s="26" t="s">
        <v>246</v>
      </c>
      <c r="D185" s="26" t="s">
        <v>246</v>
      </c>
      <c r="E185" s="43">
        <v>0</v>
      </c>
      <c r="F185" s="173"/>
      <c r="G185" s="223"/>
    </row>
    <row r="186" spans="1:7">
      <c r="A186" s="154">
        <v>3404014</v>
      </c>
      <c r="B186" s="38">
        <v>1518037233</v>
      </c>
      <c r="C186" s="26" t="s">
        <v>247</v>
      </c>
      <c r="D186" s="26" t="s">
        <v>247</v>
      </c>
      <c r="E186" s="43">
        <v>0</v>
      </c>
      <c r="F186" s="173"/>
      <c r="G186" s="223"/>
    </row>
    <row r="187" spans="1:7">
      <c r="A187" s="154">
        <v>3404028</v>
      </c>
      <c r="B187" s="38">
        <v>1487900296</v>
      </c>
      <c r="C187" s="26" t="s">
        <v>248</v>
      </c>
      <c r="D187" s="26" t="s">
        <v>249</v>
      </c>
      <c r="E187" s="43">
        <v>0</v>
      </c>
      <c r="F187" s="173"/>
      <c r="G187" s="223"/>
    </row>
    <row r="188" spans="1:7">
      <c r="A188" s="154">
        <v>3404029</v>
      </c>
      <c r="B188" s="38">
        <v>1477812519</v>
      </c>
      <c r="C188" s="26" t="s">
        <v>250</v>
      </c>
      <c r="D188" s="26" t="s">
        <v>251</v>
      </c>
      <c r="E188" s="43">
        <v>0</v>
      </c>
      <c r="F188" s="173"/>
      <c r="G188" s="223"/>
    </row>
    <row r="189" spans="1:7">
      <c r="A189" s="154">
        <v>3404030</v>
      </c>
      <c r="B189" s="38">
        <v>1639357429</v>
      </c>
      <c r="C189" s="26" t="s">
        <v>252</v>
      </c>
      <c r="D189" s="26" t="s">
        <v>253</v>
      </c>
      <c r="E189" s="43">
        <v>0</v>
      </c>
      <c r="F189" s="173"/>
      <c r="G189" s="223"/>
    </row>
    <row r="190" spans="1:7" s="20" customFormat="1">
      <c r="A190" s="192">
        <v>3404034</v>
      </c>
      <c r="B190" s="51">
        <v>1558975219</v>
      </c>
      <c r="C190" s="27" t="s">
        <v>254</v>
      </c>
      <c r="D190" s="27" t="s">
        <v>255</v>
      </c>
      <c r="E190" s="134">
        <v>0</v>
      </c>
      <c r="F190" s="71"/>
      <c r="G190" s="228"/>
    </row>
    <row r="191" spans="1:7">
      <c r="A191" s="154">
        <v>3404016</v>
      </c>
      <c r="B191" s="38">
        <v>1992701486</v>
      </c>
      <c r="C191" s="26" t="s">
        <v>256</v>
      </c>
      <c r="D191" s="26" t="s">
        <v>257</v>
      </c>
      <c r="E191" s="42">
        <v>0</v>
      </c>
      <c r="F191" s="97"/>
      <c r="G191" s="229"/>
    </row>
    <row r="192" spans="1:7">
      <c r="A192" s="154" t="s">
        <v>258</v>
      </c>
      <c r="B192" s="38">
        <v>1093053118</v>
      </c>
      <c r="C192" s="26" t="s">
        <v>259</v>
      </c>
      <c r="D192" s="26" t="s">
        <v>260</v>
      </c>
      <c r="E192" s="42">
        <v>0</v>
      </c>
      <c r="F192" s="97"/>
      <c r="G192" s="229"/>
    </row>
    <row r="193" spans="1:7" ht="15" thickBot="1">
      <c r="A193" s="163">
        <v>3505588</v>
      </c>
      <c r="B193" s="164">
        <v>1902825169</v>
      </c>
      <c r="C193" s="165" t="s">
        <v>261</v>
      </c>
      <c r="D193" s="166" t="s">
        <v>261</v>
      </c>
      <c r="E193" s="230">
        <v>0</v>
      </c>
      <c r="F193" s="231"/>
      <c r="G193" s="232"/>
    </row>
    <row r="194" spans="1:7">
      <c r="A194" s="10"/>
      <c r="E194" s="45"/>
    </row>
    <row r="195" spans="1:7">
      <c r="A195" s="10"/>
      <c r="E195" s="45"/>
    </row>
    <row r="196" spans="1:7">
      <c r="A196" s="10"/>
      <c r="E196" s="45"/>
    </row>
    <row r="197" spans="1:7" ht="15.6">
      <c r="A197" s="12" t="s">
        <v>262</v>
      </c>
      <c r="E197" s="45"/>
    </row>
    <row r="198" spans="1:7" ht="65.25" customHeight="1">
      <c r="A198" s="4" t="s">
        <v>7</v>
      </c>
      <c r="B198" s="14" t="s">
        <v>8</v>
      </c>
      <c r="C198" s="5" t="s">
        <v>9</v>
      </c>
      <c r="D198" s="5" t="s">
        <v>10</v>
      </c>
      <c r="E198" s="32" t="s">
        <v>263</v>
      </c>
      <c r="F198" s="32" t="s">
        <v>264</v>
      </c>
      <c r="G198" s="13"/>
    </row>
    <row r="199" spans="1:7" ht="15.6">
      <c r="A199" s="9" t="s">
        <v>265</v>
      </c>
      <c r="B199" s="9">
        <v>1811995186</v>
      </c>
      <c r="C199" s="8" t="s">
        <v>20</v>
      </c>
      <c r="D199" s="8" t="s">
        <v>266</v>
      </c>
      <c r="E199" s="75">
        <v>129.15</v>
      </c>
      <c r="F199" s="43">
        <v>403.44</v>
      </c>
      <c r="G199" s="74"/>
    </row>
    <row r="200" spans="1:7" ht="15.6">
      <c r="A200" s="9" t="s">
        <v>267</v>
      </c>
      <c r="B200" s="9">
        <v>1548436272</v>
      </c>
      <c r="C200" s="8" t="s">
        <v>203</v>
      </c>
      <c r="D200" s="8" t="s">
        <v>268</v>
      </c>
      <c r="E200" s="75">
        <v>129.15</v>
      </c>
      <c r="F200" s="43">
        <v>403.44</v>
      </c>
      <c r="G200" s="74"/>
    </row>
    <row r="201" spans="1:7" ht="15.6">
      <c r="A201" s="9" t="s">
        <v>269</v>
      </c>
      <c r="B201" s="9">
        <v>1518206960</v>
      </c>
      <c r="C201" s="8" t="s">
        <v>46</v>
      </c>
      <c r="D201" s="8" t="s">
        <v>270</v>
      </c>
      <c r="E201" s="75">
        <v>129.15</v>
      </c>
      <c r="F201" s="43">
        <v>403.44</v>
      </c>
      <c r="G201" s="74"/>
    </row>
    <row r="202" spans="1:7" ht="15.6">
      <c r="A202" s="9" t="s">
        <v>271</v>
      </c>
      <c r="B202" s="9">
        <v>1346381266</v>
      </c>
      <c r="C202" s="8" t="s">
        <v>70</v>
      </c>
      <c r="D202" s="8" t="s">
        <v>272</v>
      </c>
      <c r="E202" s="75">
        <v>129.15</v>
      </c>
      <c r="F202" s="43">
        <v>403.44</v>
      </c>
      <c r="G202" s="74"/>
    </row>
    <row r="203" spans="1:7" ht="15.6">
      <c r="A203" s="9" t="s">
        <v>273</v>
      </c>
      <c r="B203" s="16">
        <v>1558977371</v>
      </c>
      <c r="C203" s="1" t="s">
        <v>201</v>
      </c>
      <c r="D203" s="8" t="s">
        <v>274</v>
      </c>
      <c r="E203" s="73">
        <v>129.15</v>
      </c>
      <c r="F203" s="43">
        <v>403.44</v>
      </c>
      <c r="G203" s="74"/>
    </row>
    <row r="204" spans="1:7" ht="15.6">
      <c r="A204" s="9" t="s">
        <v>275</v>
      </c>
      <c r="B204" s="9">
        <v>1760489462</v>
      </c>
      <c r="C204" s="8" t="s">
        <v>206</v>
      </c>
      <c r="D204" s="8" t="s">
        <v>276</v>
      </c>
      <c r="E204" s="75">
        <v>129.15</v>
      </c>
      <c r="F204" s="43">
        <v>403.44</v>
      </c>
      <c r="G204" s="74"/>
    </row>
    <row r="205" spans="1:7" ht="15.6">
      <c r="A205" s="9" t="s">
        <v>275</v>
      </c>
      <c r="B205" s="9">
        <v>1700352911</v>
      </c>
      <c r="C205" s="8" t="s">
        <v>277</v>
      </c>
      <c r="D205" s="8" t="s">
        <v>276</v>
      </c>
      <c r="E205" s="75">
        <v>129.15</v>
      </c>
      <c r="F205" s="43">
        <v>403.44</v>
      </c>
      <c r="G205" s="74"/>
    </row>
    <row r="206" spans="1:7" ht="15.6">
      <c r="A206" s="9" t="s">
        <v>278</v>
      </c>
      <c r="B206" s="9">
        <v>1053854653</v>
      </c>
      <c r="C206" s="8" t="s">
        <v>207</v>
      </c>
      <c r="D206" s="8" t="s">
        <v>279</v>
      </c>
      <c r="E206" s="75">
        <v>129.15</v>
      </c>
      <c r="F206" s="43">
        <v>403.44</v>
      </c>
      <c r="G206" s="74"/>
    </row>
    <row r="207" spans="1:7" ht="15.6">
      <c r="A207" s="9" t="s">
        <v>280</v>
      </c>
      <c r="B207" s="9">
        <v>1760526586</v>
      </c>
      <c r="C207" s="8" t="s">
        <v>218</v>
      </c>
      <c r="D207" s="8" t="s">
        <v>281</v>
      </c>
      <c r="E207" s="75">
        <v>129.15</v>
      </c>
      <c r="F207" s="43">
        <v>403.44</v>
      </c>
      <c r="G207" s="74"/>
    </row>
    <row r="208" spans="1:7" ht="15.6">
      <c r="A208" s="9" t="s">
        <v>282</v>
      </c>
      <c r="B208" s="9">
        <v>1518921717</v>
      </c>
      <c r="C208" s="8" t="s">
        <v>223</v>
      </c>
      <c r="D208" s="8" t="s">
        <v>283</v>
      </c>
      <c r="E208" s="75">
        <v>129.15</v>
      </c>
      <c r="F208" s="43">
        <v>403.44</v>
      </c>
      <c r="G208" s="74"/>
    </row>
    <row r="209" spans="1:7" ht="15.6">
      <c r="A209" s="9" t="s">
        <v>284</v>
      </c>
      <c r="B209" s="9">
        <v>1992934137</v>
      </c>
      <c r="C209" s="8" t="s">
        <v>227</v>
      </c>
      <c r="D209" s="8" t="s">
        <v>285</v>
      </c>
      <c r="E209" s="75">
        <v>129.15</v>
      </c>
      <c r="F209" s="43">
        <v>403.44</v>
      </c>
      <c r="G209" s="74"/>
    </row>
    <row r="210" spans="1:7" ht="15.6">
      <c r="A210" s="9" t="s">
        <v>286</v>
      </c>
      <c r="B210" s="9">
        <v>1720554934</v>
      </c>
      <c r="C210" s="8" t="s">
        <v>277</v>
      </c>
      <c r="D210" s="8" t="s">
        <v>287</v>
      </c>
      <c r="E210" s="75">
        <v>129.15</v>
      </c>
      <c r="F210" s="43">
        <v>403.44</v>
      </c>
      <c r="G210" s="74"/>
    </row>
    <row r="211" spans="1:7" ht="15.6">
      <c r="A211" s="9" t="s">
        <v>288</v>
      </c>
      <c r="B211" s="9">
        <v>1376611574</v>
      </c>
      <c r="C211" s="8" t="s">
        <v>220</v>
      </c>
      <c r="D211" s="8" t="s">
        <v>289</v>
      </c>
      <c r="E211" s="75">
        <v>129.15</v>
      </c>
      <c r="F211" s="43">
        <v>403.44</v>
      </c>
      <c r="G211" s="74"/>
    </row>
    <row r="213" spans="1:7">
      <c r="A213" s="10"/>
      <c r="E213" s="45"/>
    </row>
    <row r="214" spans="1:7">
      <c r="A214" s="10"/>
      <c r="E214" s="45"/>
    </row>
    <row r="215" spans="1:7" s="29" customFormat="1">
      <c r="A215" s="93" t="s">
        <v>290</v>
      </c>
      <c r="B215" s="30"/>
      <c r="E215" s="31"/>
      <c r="F215" s="31"/>
      <c r="G215" s="31"/>
    </row>
    <row r="216" spans="1:7" s="109" customFormat="1" ht="58.5" customHeight="1">
      <c r="A216" s="106" t="s">
        <v>291</v>
      </c>
      <c r="B216" s="106" t="s">
        <v>8</v>
      </c>
      <c r="C216" s="107" t="s">
        <v>292</v>
      </c>
      <c r="D216" s="107" t="s">
        <v>10</v>
      </c>
      <c r="E216" s="32" t="s">
        <v>293</v>
      </c>
      <c r="F216" s="32" t="s">
        <v>294</v>
      </c>
      <c r="G216" s="108"/>
    </row>
    <row r="217" spans="1:7" ht="15.6">
      <c r="A217" s="6">
        <v>340156</v>
      </c>
      <c r="B217" s="6">
        <v>1770662348</v>
      </c>
      <c r="C217" s="7" t="s">
        <v>295</v>
      </c>
      <c r="D217" s="7" t="s">
        <v>295</v>
      </c>
      <c r="E217" s="77">
        <v>3631</v>
      </c>
      <c r="F217" s="105">
        <v>4239</v>
      </c>
      <c r="G217" s="74"/>
    </row>
    <row r="218" spans="1:7" ht="15.6">
      <c r="A218" s="6">
        <v>340156</v>
      </c>
      <c r="B218" s="6">
        <v>1285713859</v>
      </c>
      <c r="C218" s="7" t="s">
        <v>295</v>
      </c>
      <c r="D218" s="7" t="s">
        <v>296</v>
      </c>
      <c r="E218" s="77">
        <v>3631</v>
      </c>
      <c r="F218" s="105">
        <v>4239</v>
      </c>
      <c r="G218" s="74"/>
    </row>
  </sheetData>
  <phoneticPr fontId="27" type="noConversion"/>
  <pageMargins left="0.54" right="0.17" top="0.75" bottom="0.74" header="0.3" footer="0.3"/>
  <pageSetup scale="60" orientation="portrait" r:id="rId1"/>
  <headerFooter>
    <oddFooter>&amp;C&amp;P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3FA11B-797F-4EA6-9CAE-CBD9928E2785}">
  <dimension ref="A1:G199"/>
  <sheetViews>
    <sheetView zoomScale="85" zoomScaleNormal="85" workbookViewId="0">
      <pane ySplit="9" topLeftCell="A10" activePane="bottomLeft" state="frozen"/>
      <selection pane="bottomLeft" activeCell="D9" sqref="D9"/>
      <selection activeCell="C9" sqref="C9"/>
    </sheetView>
  </sheetViews>
  <sheetFormatPr defaultRowHeight="14.45"/>
  <cols>
    <col min="1" max="1" width="9.140625" style="15" customWidth="1"/>
    <col min="2" max="2" width="15.42578125" style="10" customWidth="1"/>
    <col min="3" max="3" width="38.42578125" style="15" customWidth="1"/>
    <col min="4" max="4" width="50.28515625" style="15" customWidth="1"/>
    <col min="5" max="5" width="15.42578125" style="78" customWidth="1"/>
    <col min="6" max="6" width="15.5703125" style="78" customWidth="1"/>
    <col min="7" max="7" width="15.140625" style="78" customWidth="1"/>
  </cols>
  <sheetData>
    <row r="1" spans="1:7" s="94" customFormat="1" ht="18.600000000000001">
      <c r="A1" s="94" t="s">
        <v>0</v>
      </c>
      <c r="B1" s="95"/>
      <c r="E1" s="130"/>
      <c r="F1" s="130"/>
      <c r="G1" s="130"/>
    </row>
    <row r="2" spans="1:7" s="99" customFormat="1" ht="18.600000000000001" customHeight="1">
      <c r="A2" s="34" t="s">
        <v>1</v>
      </c>
      <c r="B2" s="33"/>
      <c r="C2" s="115" t="s">
        <v>2</v>
      </c>
      <c r="E2" s="131"/>
      <c r="F2" s="131"/>
      <c r="G2" s="131"/>
    </row>
    <row r="3" spans="1:7" s="22" customFormat="1">
      <c r="A3" s="34" t="s">
        <v>3</v>
      </c>
      <c r="B3" s="90"/>
      <c r="C3" s="34"/>
      <c r="D3" s="34"/>
      <c r="E3" s="132"/>
      <c r="F3" s="133"/>
      <c r="G3" s="133"/>
    </row>
    <row r="4" spans="1:7" s="22" customFormat="1">
      <c r="A4" s="22" t="s">
        <v>4</v>
      </c>
      <c r="B4" s="33"/>
      <c r="E4" s="133"/>
      <c r="F4" s="133"/>
      <c r="G4" s="133"/>
    </row>
    <row r="5" spans="1:7" s="22" customFormat="1">
      <c r="B5" s="33"/>
      <c r="E5" s="133"/>
      <c r="F5" s="133"/>
      <c r="G5" s="133"/>
    </row>
    <row r="6" spans="1:7" s="22" customFormat="1">
      <c r="A6" s="34" t="s">
        <v>5</v>
      </c>
      <c r="B6" s="33"/>
      <c r="E6" s="133"/>
      <c r="F6" s="133"/>
      <c r="G6" s="133"/>
    </row>
    <row r="7" spans="1:7" s="22" customFormat="1">
      <c r="A7" s="34" t="s">
        <v>297</v>
      </c>
      <c r="B7" s="33"/>
      <c r="E7" s="89"/>
      <c r="F7" s="89"/>
      <c r="G7" s="89"/>
    </row>
    <row r="8" spans="1:7" ht="15" thickBot="1">
      <c r="A8" s="3"/>
    </row>
    <row r="9" spans="1:7" s="96" customFormat="1" ht="50.45" customHeight="1" thickBot="1">
      <c r="A9" s="180" t="s">
        <v>7</v>
      </c>
      <c r="B9" s="181" t="s">
        <v>8</v>
      </c>
      <c r="C9" s="182" t="s">
        <v>9</v>
      </c>
      <c r="D9" s="182" t="s">
        <v>10</v>
      </c>
      <c r="E9" s="182" t="s">
        <v>298</v>
      </c>
      <c r="F9" s="183" t="s">
        <v>299</v>
      </c>
      <c r="G9" s="184" t="s">
        <v>300</v>
      </c>
    </row>
    <row r="10" spans="1:7">
      <c r="A10" s="147">
        <v>3400001</v>
      </c>
      <c r="B10" s="148">
        <v>1629283866</v>
      </c>
      <c r="C10" s="149" t="s">
        <v>14</v>
      </c>
      <c r="D10" s="149" t="s">
        <v>15</v>
      </c>
      <c r="E10" s="206">
        <v>521.19000000000005</v>
      </c>
      <c r="F10" s="207"/>
      <c r="G10" s="208"/>
    </row>
    <row r="11" spans="1:7">
      <c r="A11" s="154">
        <v>3400001</v>
      </c>
      <c r="B11" s="38">
        <v>1487866315</v>
      </c>
      <c r="C11" s="26" t="s">
        <v>14</v>
      </c>
      <c r="D11" s="26" t="s">
        <v>16</v>
      </c>
      <c r="E11" s="81">
        <v>521.19000000000005</v>
      </c>
      <c r="F11" s="176"/>
      <c r="G11" s="209"/>
    </row>
    <row r="12" spans="1:7">
      <c r="A12" s="154">
        <v>3400002</v>
      </c>
      <c r="B12" s="38">
        <v>1649746678</v>
      </c>
      <c r="C12" s="26" t="s">
        <v>17</v>
      </c>
      <c r="D12" s="26" t="s">
        <v>17</v>
      </c>
      <c r="E12" s="81">
        <v>521.19000000000005</v>
      </c>
      <c r="F12" s="176"/>
      <c r="G12" s="209"/>
    </row>
    <row r="13" spans="1:7">
      <c r="A13" s="154">
        <v>3400002</v>
      </c>
      <c r="B13" s="38">
        <v>1962987677</v>
      </c>
      <c r="C13" s="26" t="s">
        <v>18</v>
      </c>
      <c r="D13" s="26" t="s">
        <v>19</v>
      </c>
      <c r="E13" s="81">
        <v>521.19000000000005</v>
      </c>
      <c r="F13" s="176"/>
      <c r="G13" s="209"/>
    </row>
    <row r="14" spans="1:7" s="20" customFormat="1">
      <c r="A14" s="154">
        <v>3400002</v>
      </c>
      <c r="B14" s="38">
        <v>1881626075</v>
      </c>
      <c r="C14" s="26" t="s">
        <v>18</v>
      </c>
      <c r="D14" s="26" t="s">
        <v>19</v>
      </c>
      <c r="E14" s="81">
        <v>521.19000000000005</v>
      </c>
      <c r="F14" s="176"/>
      <c r="G14" s="209"/>
    </row>
    <row r="15" spans="1:7">
      <c r="A15" s="154">
        <v>3400003</v>
      </c>
      <c r="B15" s="38">
        <v>1366449282</v>
      </c>
      <c r="C15" s="26" t="s">
        <v>20</v>
      </c>
      <c r="D15" s="26" t="s">
        <v>20</v>
      </c>
      <c r="E15" s="81">
        <v>521.17999999999995</v>
      </c>
      <c r="F15" s="176"/>
      <c r="G15" s="209"/>
    </row>
    <row r="16" spans="1:7">
      <c r="A16" s="154">
        <v>3400004</v>
      </c>
      <c r="B16" s="38">
        <v>1396746228</v>
      </c>
      <c r="C16" s="26" t="s">
        <v>21</v>
      </c>
      <c r="D16" s="26" t="s">
        <v>21</v>
      </c>
      <c r="E16" s="81">
        <v>1776.16</v>
      </c>
      <c r="F16" s="176"/>
      <c r="G16" s="209"/>
    </row>
    <row r="17" spans="1:7">
      <c r="A17" s="154">
        <v>3400004</v>
      </c>
      <c r="B17" s="38">
        <v>1568463289</v>
      </c>
      <c r="C17" s="26" t="s">
        <v>22</v>
      </c>
      <c r="D17" s="26" t="s">
        <v>21</v>
      </c>
      <c r="E17" s="81">
        <v>1776.16</v>
      </c>
      <c r="F17" s="176"/>
      <c r="G17" s="209"/>
    </row>
    <row r="18" spans="1:7">
      <c r="A18" s="154">
        <v>3400008</v>
      </c>
      <c r="B18" s="38">
        <v>1457345597</v>
      </c>
      <c r="C18" s="26" t="s">
        <v>23</v>
      </c>
      <c r="D18" s="26" t="s">
        <v>23</v>
      </c>
      <c r="E18" s="81">
        <v>2347.77</v>
      </c>
      <c r="F18" s="176"/>
      <c r="G18" s="209"/>
    </row>
    <row r="19" spans="1:7">
      <c r="A19" s="154">
        <v>3400008</v>
      </c>
      <c r="B19" s="38">
        <v>1902890742</v>
      </c>
      <c r="C19" s="26" t="s">
        <v>23</v>
      </c>
      <c r="D19" s="26" t="s">
        <v>24</v>
      </c>
      <c r="E19" s="81">
        <v>2347.77</v>
      </c>
      <c r="F19" s="176"/>
      <c r="G19" s="209"/>
    </row>
    <row r="20" spans="1:7">
      <c r="A20" s="154">
        <v>3400010</v>
      </c>
      <c r="B20" s="38">
        <v>1750353462</v>
      </c>
      <c r="C20" s="26" t="s">
        <v>25</v>
      </c>
      <c r="D20" s="26" t="s">
        <v>25</v>
      </c>
      <c r="E20" s="81">
        <v>521.17999999999995</v>
      </c>
      <c r="F20" s="176"/>
      <c r="G20" s="209"/>
    </row>
    <row r="21" spans="1:7">
      <c r="A21" s="154">
        <v>3400010</v>
      </c>
      <c r="B21" s="38">
        <v>1215105713</v>
      </c>
      <c r="C21" s="26" t="s">
        <v>26</v>
      </c>
      <c r="D21" s="26" t="s">
        <v>27</v>
      </c>
      <c r="E21" s="81">
        <v>521.17999999999995</v>
      </c>
      <c r="F21" s="176"/>
      <c r="G21" s="209"/>
    </row>
    <row r="22" spans="1:7">
      <c r="A22" s="154">
        <v>3400013</v>
      </c>
      <c r="B22" s="38">
        <v>1245321181</v>
      </c>
      <c r="C22" s="26" t="s">
        <v>28</v>
      </c>
      <c r="D22" s="26" t="s">
        <v>28</v>
      </c>
      <c r="E22" s="81">
        <v>521.17999999999995</v>
      </c>
      <c r="F22" s="176"/>
      <c r="G22" s="209"/>
    </row>
    <row r="23" spans="1:7">
      <c r="A23" s="154">
        <v>3400013</v>
      </c>
      <c r="B23" s="38">
        <v>1487743340</v>
      </c>
      <c r="C23" s="26" t="s">
        <v>28</v>
      </c>
      <c r="D23" s="26" t="s">
        <v>29</v>
      </c>
      <c r="E23" s="81">
        <v>521.17999999999995</v>
      </c>
      <c r="F23" s="176"/>
      <c r="G23" s="209"/>
    </row>
    <row r="24" spans="1:7">
      <c r="A24" s="154">
        <v>3400014</v>
      </c>
      <c r="B24" s="38">
        <v>1447200233</v>
      </c>
      <c r="C24" s="26" t="s">
        <v>30</v>
      </c>
      <c r="D24" s="26" t="s">
        <v>31</v>
      </c>
      <c r="E24" s="81">
        <v>521.19000000000005</v>
      </c>
      <c r="F24" s="176"/>
      <c r="G24" s="209"/>
    </row>
    <row r="25" spans="1:7">
      <c r="A25" s="154">
        <v>3400014</v>
      </c>
      <c r="B25" s="38">
        <v>1114979663</v>
      </c>
      <c r="C25" s="26" t="s">
        <v>30</v>
      </c>
      <c r="D25" s="26" t="s">
        <v>32</v>
      </c>
      <c r="E25" s="81">
        <v>521.19000000000005</v>
      </c>
      <c r="F25" s="176"/>
      <c r="G25" s="209"/>
    </row>
    <row r="26" spans="1:7">
      <c r="A26" s="154">
        <v>3400014</v>
      </c>
      <c r="B26" s="38">
        <v>1902858459</v>
      </c>
      <c r="C26" s="26" t="s">
        <v>30</v>
      </c>
      <c r="D26" s="26" t="s">
        <v>33</v>
      </c>
      <c r="E26" s="81">
        <v>521.19000000000005</v>
      </c>
      <c r="F26" s="176"/>
      <c r="G26" s="209"/>
    </row>
    <row r="27" spans="1:7">
      <c r="A27" s="154">
        <v>3400015</v>
      </c>
      <c r="B27" s="38">
        <v>1508843566</v>
      </c>
      <c r="C27" s="26" t="s">
        <v>34</v>
      </c>
      <c r="D27" s="26" t="s">
        <v>35</v>
      </c>
      <c r="E27" s="81">
        <v>1726.34</v>
      </c>
      <c r="F27" s="176"/>
      <c r="G27" s="209"/>
    </row>
    <row r="28" spans="1:7">
      <c r="A28" s="154">
        <v>3400015</v>
      </c>
      <c r="B28" s="38">
        <v>1215900618</v>
      </c>
      <c r="C28" s="26" t="s">
        <v>34</v>
      </c>
      <c r="D28" s="26" t="s">
        <v>36</v>
      </c>
      <c r="E28" s="81">
        <v>1726.34</v>
      </c>
      <c r="F28" s="176"/>
      <c r="G28" s="209"/>
    </row>
    <row r="29" spans="1:7">
      <c r="A29" s="154">
        <v>3400015</v>
      </c>
      <c r="B29" s="38">
        <v>1528031762</v>
      </c>
      <c r="C29" s="26" t="s">
        <v>34</v>
      </c>
      <c r="D29" s="26" t="s">
        <v>37</v>
      </c>
      <c r="E29" s="81">
        <v>1726.34</v>
      </c>
      <c r="F29" s="176"/>
      <c r="G29" s="209"/>
    </row>
    <row r="30" spans="1:7">
      <c r="A30" s="154">
        <v>3400016</v>
      </c>
      <c r="B30" s="38">
        <v>1407962046</v>
      </c>
      <c r="C30" s="26" t="s">
        <v>38</v>
      </c>
      <c r="D30" s="26" t="s">
        <v>38</v>
      </c>
      <c r="E30" s="81">
        <v>521.17999999999995</v>
      </c>
      <c r="F30" s="176"/>
      <c r="G30" s="209"/>
    </row>
    <row r="31" spans="1:7">
      <c r="A31" s="154">
        <v>3400017</v>
      </c>
      <c r="B31" s="38">
        <v>1144247982</v>
      </c>
      <c r="C31" s="26" t="s">
        <v>39</v>
      </c>
      <c r="D31" s="26" t="s">
        <v>40</v>
      </c>
      <c r="E31" s="81">
        <v>521.19000000000005</v>
      </c>
      <c r="F31" s="176"/>
      <c r="G31" s="209"/>
    </row>
    <row r="32" spans="1:7">
      <c r="A32" s="154">
        <v>3400020</v>
      </c>
      <c r="B32" s="38">
        <v>1902836943</v>
      </c>
      <c r="C32" s="26" t="s">
        <v>41</v>
      </c>
      <c r="D32" s="26" t="s">
        <v>41</v>
      </c>
      <c r="E32" s="81">
        <v>521.17999999999995</v>
      </c>
      <c r="F32" s="176"/>
      <c r="G32" s="209"/>
    </row>
    <row r="33" spans="1:7">
      <c r="A33" s="154">
        <v>3400021</v>
      </c>
      <c r="B33" s="38">
        <v>1326442336</v>
      </c>
      <c r="C33" s="26" t="s">
        <v>14</v>
      </c>
      <c r="D33" s="26" t="s">
        <v>42</v>
      </c>
      <c r="E33" s="81">
        <v>521.17999999999995</v>
      </c>
      <c r="F33" s="176"/>
      <c r="G33" s="209"/>
    </row>
    <row r="34" spans="1:7">
      <c r="A34" s="154">
        <v>3400023</v>
      </c>
      <c r="B34" s="38">
        <v>1427075027</v>
      </c>
      <c r="C34" s="26" t="s">
        <v>43</v>
      </c>
      <c r="D34" s="26" t="s">
        <v>44</v>
      </c>
      <c r="E34" s="81">
        <v>521.17999999999995</v>
      </c>
      <c r="F34" s="176"/>
      <c r="G34" s="209"/>
    </row>
    <row r="35" spans="1:7">
      <c r="A35" s="154">
        <v>3400023</v>
      </c>
      <c r="B35" s="38">
        <v>1265466452</v>
      </c>
      <c r="C35" s="26" t="s">
        <v>43</v>
      </c>
      <c r="D35" s="26" t="s">
        <v>45</v>
      </c>
      <c r="E35" s="81">
        <v>521.17999999999995</v>
      </c>
      <c r="F35" s="176"/>
      <c r="G35" s="209"/>
    </row>
    <row r="36" spans="1:7">
      <c r="A36" s="154">
        <v>3400024</v>
      </c>
      <c r="B36" s="38">
        <v>1609857432</v>
      </c>
      <c r="C36" s="26" t="s">
        <v>46</v>
      </c>
      <c r="D36" s="26" t="s">
        <v>46</v>
      </c>
      <c r="E36" s="81">
        <v>521.19000000000005</v>
      </c>
      <c r="F36" s="176"/>
      <c r="G36" s="209"/>
    </row>
    <row r="37" spans="1:7">
      <c r="A37" s="154">
        <v>3400027</v>
      </c>
      <c r="B37" s="38">
        <v>1962446385</v>
      </c>
      <c r="C37" s="26" t="s">
        <v>47</v>
      </c>
      <c r="D37" s="26" t="s">
        <v>47</v>
      </c>
      <c r="E37" s="81">
        <v>3548.35</v>
      </c>
      <c r="F37" s="176"/>
      <c r="G37" s="209"/>
    </row>
    <row r="38" spans="1:7">
      <c r="A38" s="154">
        <v>3400027</v>
      </c>
      <c r="B38" s="39">
        <v>1760426183</v>
      </c>
      <c r="C38" s="26" t="s">
        <v>48</v>
      </c>
      <c r="D38" s="26" t="s">
        <v>49</v>
      </c>
      <c r="E38" s="81">
        <v>3548.35</v>
      </c>
      <c r="F38" s="176"/>
      <c r="G38" s="209"/>
    </row>
    <row r="39" spans="1:7">
      <c r="A39" s="154">
        <v>3400028</v>
      </c>
      <c r="B39" s="38">
        <v>1639172869</v>
      </c>
      <c r="C39" s="26" t="s">
        <v>50</v>
      </c>
      <c r="D39" s="26" t="s">
        <v>51</v>
      </c>
      <c r="E39" s="81">
        <v>1203.6199999999999</v>
      </c>
      <c r="F39" s="176"/>
      <c r="G39" s="209"/>
    </row>
    <row r="40" spans="1:7">
      <c r="A40" s="154">
        <v>3400028</v>
      </c>
      <c r="B40" s="38">
        <v>1821091851</v>
      </c>
      <c r="C40" s="26" t="s">
        <v>50</v>
      </c>
      <c r="D40" s="26" t="s">
        <v>52</v>
      </c>
      <c r="E40" s="81">
        <v>1203.6199999999999</v>
      </c>
      <c r="F40" s="176"/>
      <c r="G40" s="209"/>
    </row>
    <row r="41" spans="1:7">
      <c r="A41" s="154">
        <v>3400030</v>
      </c>
      <c r="B41" s="38">
        <v>1992703540</v>
      </c>
      <c r="C41" s="26" t="s">
        <v>53</v>
      </c>
      <c r="D41" s="26" t="s">
        <v>53</v>
      </c>
      <c r="E41" s="81">
        <v>512.04</v>
      </c>
      <c r="F41" s="176"/>
      <c r="G41" s="209"/>
    </row>
    <row r="42" spans="1:7">
      <c r="A42" s="154">
        <v>3400030</v>
      </c>
      <c r="B42" s="38">
        <v>1326045857</v>
      </c>
      <c r="C42" s="26" t="s">
        <v>54</v>
      </c>
      <c r="D42" s="26" t="s">
        <v>55</v>
      </c>
      <c r="E42" s="81">
        <v>512.04</v>
      </c>
      <c r="F42" s="176"/>
      <c r="G42" s="209"/>
    </row>
    <row r="43" spans="1:7">
      <c r="A43" s="154">
        <v>3400032</v>
      </c>
      <c r="B43" s="38">
        <v>1013918960</v>
      </c>
      <c r="C43" s="26" t="s">
        <v>56</v>
      </c>
      <c r="D43" s="26" t="s">
        <v>57</v>
      </c>
      <c r="E43" s="81">
        <v>521.17999999999995</v>
      </c>
      <c r="F43" s="176"/>
      <c r="G43" s="209"/>
    </row>
    <row r="44" spans="1:7">
      <c r="A44" s="154" t="s">
        <v>58</v>
      </c>
      <c r="B44" s="38">
        <v>1093708711</v>
      </c>
      <c r="C44" s="26" t="s">
        <v>59</v>
      </c>
      <c r="D44" s="26" t="s">
        <v>60</v>
      </c>
      <c r="E44" s="81">
        <v>521.17999999999995</v>
      </c>
      <c r="F44" s="176"/>
      <c r="G44" s="209"/>
    </row>
    <row r="45" spans="1:7">
      <c r="A45" s="154" t="s">
        <v>58</v>
      </c>
      <c r="B45" s="38">
        <v>1790875953</v>
      </c>
      <c r="C45" s="26" t="s">
        <v>59</v>
      </c>
      <c r="D45" s="26" t="s">
        <v>61</v>
      </c>
      <c r="E45" s="81">
        <v>521.17999999999995</v>
      </c>
      <c r="F45" s="176"/>
      <c r="G45" s="209"/>
    </row>
    <row r="46" spans="1:7">
      <c r="A46" s="154" t="s">
        <v>58</v>
      </c>
      <c r="B46" s="38">
        <v>1558765529</v>
      </c>
      <c r="C46" s="26" t="s">
        <v>14</v>
      </c>
      <c r="D46" s="26" t="s">
        <v>62</v>
      </c>
      <c r="E46" s="81">
        <v>521.17999999999995</v>
      </c>
      <c r="F46" s="176"/>
      <c r="G46" s="209"/>
    </row>
    <row r="47" spans="1:7">
      <c r="A47" s="154" t="s">
        <v>58</v>
      </c>
      <c r="B47" s="38">
        <v>1619372216</v>
      </c>
      <c r="C47" s="26" t="s">
        <v>14</v>
      </c>
      <c r="D47" s="26" t="s">
        <v>63</v>
      </c>
      <c r="E47" s="81">
        <v>521.17999999999995</v>
      </c>
      <c r="F47" s="176"/>
      <c r="G47" s="209"/>
    </row>
    <row r="48" spans="1:7">
      <c r="A48" s="154">
        <v>3400039</v>
      </c>
      <c r="B48" s="38">
        <v>1417944224</v>
      </c>
      <c r="C48" s="26" t="s">
        <v>64</v>
      </c>
      <c r="D48" s="26" t="s">
        <v>64</v>
      </c>
      <c r="E48" s="81">
        <v>521.17999999999995</v>
      </c>
      <c r="F48" s="176"/>
      <c r="G48" s="209"/>
    </row>
    <row r="49" spans="1:7">
      <c r="A49" s="154">
        <v>3400040</v>
      </c>
      <c r="B49" s="38">
        <v>1043218944</v>
      </c>
      <c r="C49" s="26" t="s">
        <v>65</v>
      </c>
      <c r="D49" s="26" t="s">
        <v>66</v>
      </c>
      <c r="E49" s="81">
        <v>2392.27</v>
      </c>
      <c r="F49" s="176"/>
      <c r="G49" s="209"/>
    </row>
    <row r="50" spans="1:7">
      <c r="A50" s="154">
        <v>3400040</v>
      </c>
      <c r="B50" s="38">
        <v>1649252933</v>
      </c>
      <c r="C50" s="26" t="s">
        <v>65</v>
      </c>
      <c r="D50" s="26" t="s">
        <v>67</v>
      </c>
      <c r="E50" s="81">
        <v>2392.27</v>
      </c>
      <c r="F50" s="176"/>
      <c r="G50" s="209"/>
    </row>
    <row r="51" spans="1:7">
      <c r="A51" s="154">
        <v>3400040</v>
      </c>
      <c r="B51" s="38">
        <v>1558343848</v>
      </c>
      <c r="C51" s="26" t="s">
        <v>65</v>
      </c>
      <c r="D51" s="26" t="s">
        <v>68</v>
      </c>
      <c r="E51" s="81">
        <v>2392.27</v>
      </c>
      <c r="F51" s="176"/>
      <c r="G51" s="209"/>
    </row>
    <row r="52" spans="1:7" s="21" customFormat="1">
      <c r="A52" s="157">
        <v>3400040</v>
      </c>
      <c r="B52" s="53">
        <v>1780359687</v>
      </c>
      <c r="C52" s="46" t="s">
        <v>65</v>
      </c>
      <c r="D52" s="46" t="s">
        <v>69</v>
      </c>
      <c r="E52" s="134"/>
      <c r="F52" s="76"/>
      <c r="G52" s="210">
        <v>2392.27</v>
      </c>
    </row>
    <row r="53" spans="1:7">
      <c r="A53" s="154">
        <v>3400041</v>
      </c>
      <c r="B53" s="38">
        <v>1114974029</v>
      </c>
      <c r="C53" s="26" t="s">
        <v>70</v>
      </c>
      <c r="D53" s="26" t="s">
        <v>71</v>
      </c>
      <c r="E53" s="81">
        <v>521.17999999999995</v>
      </c>
      <c r="F53" s="176"/>
      <c r="G53" s="209"/>
    </row>
    <row r="54" spans="1:7">
      <c r="A54" s="154">
        <v>3400042</v>
      </c>
      <c r="B54" s="38">
        <v>1679535496</v>
      </c>
      <c r="C54" s="26" t="s">
        <v>72</v>
      </c>
      <c r="D54" s="26" t="s">
        <v>72</v>
      </c>
      <c r="E54" s="81">
        <v>521.17999999999995</v>
      </c>
      <c r="F54" s="176"/>
      <c r="G54" s="209"/>
    </row>
    <row r="55" spans="1:7">
      <c r="A55" s="154">
        <v>3400047</v>
      </c>
      <c r="B55" s="38">
        <v>1144211301</v>
      </c>
      <c r="C55" s="26" t="s">
        <v>73</v>
      </c>
      <c r="D55" s="26" t="s">
        <v>73</v>
      </c>
      <c r="E55" s="81">
        <v>1741.64</v>
      </c>
      <c r="F55" s="176"/>
      <c r="G55" s="209"/>
    </row>
    <row r="56" spans="1:7">
      <c r="A56" s="154">
        <v>3400047</v>
      </c>
      <c r="B56" s="38">
        <v>1063480531</v>
      </c>
      <c r="C56" s="26" t="s">
        <v>73</v>
      </c>
      <c r="D56" s="26" t="s">
        <v>74</v>
      </c>
      <c r="E56" s="81">
        <v>1741.64</v>
      </c>
      <c r="F56" s="176"/>
      <c r="G56" s="209"/>
    </row>
    <row r="57" spans="1:7">
      <c r="A57" s="154">
        <v>3400047</v>
      </c>
      <c r="B57" s="38">
        <v>1114995677</v>
      </c>
      <c r="C57" s="26" t="s">
        <v>73</v>
      </c>
      <c r="D57" s="26" t="s">
        <v>75</v>
      </c>
      <c r="E57" s="81">
        <v>1741.64</v>
      </c>
      <c r="F57" s="176"/>
      <c r="G57" s="209"/>
    </row>
    <row r="58" spans="1:7">
      <c r="A58" s="154">
        <v>3400049</v>
      </c>
      <c r="B58" s="38">
        <v>1437221785</v>
      </c>
      <c r="C58" s="26" t="s">
        <v>76</v>
      </c>
      <c r="D58" s="26" t="s">
        <v>76</v>
      </c>
      <c r="E58" s="81">
        <v>521.19000000000005</v>
      </c>
      <c r="F58" s="176"/>
      <c r="G58" s="209"/>
    </row>
    <row r="59" spans="1:7">
      <c r="A59" s="154">
        <v>3400050</v>
      </c>
      <c r="B59" s="38">
        <v>1427030774</v>
      </c>
      <c r="C59" s="26" t="s">
        <v>77</v>
      </c>
      <c r="D59" s="26" t="s">
        <v>77</v>
      </c>
      <c r="E59" s="81">
        <v>521.19000000000005</v>
      </c>
      <c r="F59" s="176"/>
      <c r="G59" s="209"/>
    </row>
    <row r="60" spans="1:7">
      <c r="A60" s="154">
        <v>3400051</v>
      </c>
      <c r="B60" s="38">
        <v>1205859766</v>
      </c>
      <c r="C60" s="26" t="s">
        <v>78</v>
      </c>
      <c r="D60" s="26" t="s">
        <v>78</v>
      </c>
      <c r="E60" s="81">
        <v>521.17999999999995</v>
      </c>
      <c r="F60" s="176"/>
      <c r="G60" s="209"/>
    </row>
    <row r="61" spans="1:7">
      <c r="A61" s="154">
        <v>3400053</v>
      </c>
      <c r="B61" s="38">
        <v>1881647204</v>
      </c>
      <c r="C61" s="26" t="s">
        <v>79</v>
      </c>
      <c r="D61" s="26" t="s">
        <v>80</v>
      </c>
      <c r="E61" s="81">
        <v>521.17999999999995</v>
      </c>
      <c r="F61" s="176"/>
      <c r="G61" s="209"/>
    </row>
    <row r="62" spans="1:7">
      <c r="A62" s="154">
        <v>3400053</v>
      </c>
      <c r="B62" s="38">
        <v>1497708838</v>
      </c>
      <c r="C62" s="26" t="s">
        <v>79</v>
      </c>
      <c r="D62" s="40" t="s">
        <v>81</v>
      </c>
      <c r="E62" s="81">
        <v>521.17999999999995</v>
      </c>
      <c r="F62" s="176"/>
      <c r="G62" s="209"/>
    </row>
    <row r="63" spans="1:7">
      <c r="A63" s="154">
        <v>3400060</v>
      </c>
      <c r="B63" s="38">
        <v>1326048810</v>
      </c>
      <c r="C63" s="26" t="s">
        <v>70</v>
      </c>
      <c r="D63" s="26" t="s">
        <v>82</v>
      </c>
      <c r="E63" s="81">
        <v>521.17999999999995</v>
      </c>
      <c r="F63" s="176"/>
      <c r="G63" s="209"/>
    </row>
    <row r="64" spans="1:7">
      <c r="A64" s="154">
        <v>3400061</v>
      </c>
      <c r="B64" s="38">
        <v>1932208576</v>
      </c>
      <c r="C64" s="26" t="s">
        <v>70</v>
      </c>
      <c r="D64" s="26" t="s">
        <v>83</v>
      </c>
      <c r="E64" s="81">
        <v>1771.03</v>
      </c>
      <c r="F64" s="176"/>
      <c r="G64" s="209"/>
    </row>
    <row r="65" spans="1:7">
      <c r="A65" s="154">
        <v>3400061</v>
      </c>
      <c r="B65" s="38">
        <v>1427142355</v>
      </c>
      <c r="C65" s="26" t="s">
        <v>70</v>
      </c>
      <c r="D65" s="26" t="s">
        <v>84</v>
      </c>
      <c r="E65" s="81">
        <v>1771.03</v>
      </c>
      <c r="F65" s="176"/>
      <c r="G65" s="209"/>
    </row>
    <row r="66" spans="1:7">
      <c r="A66" s="154">
        <v>3400061</v>
      </c>
      <c r="B66" s="38">
        <v>1043304975</v>
      </c>
      <c r="C66" s="26" t="s">
        <v>70</v>
      </c>
      <c r="D66" s="26" t="s">
        <v>85</v>
      </c>
      <c r="E66" s="81">
        <v>1771.03</v>
      </c>
      <c r="F66" s="176"/>
      <c r="G66" s="209"/>
    </row>
    <row r="67" spans="1:7">
      <c r="A67" s="154">
        <v>3400064</v>
      </c>
      <c r="B67" s="38">
        <v>1881614071</v>
      </c>
      <c r="C67" s="26" t="s">
        <v>86</v>
      </c>
      <c r="D67" s="26" t="s">
        <v>86</v>
      </c>
      <c r="E67" s="81">
        <v>521.17999999999995</v>
      </c>
      <c r="F67" s="176"/>
      <c r="G67" s="209"/>
    </row>
    <row r="68" spans="1:7">
      <c r="A68" s="154">
        <v>3400068</v>
      </c>
      <c r="B68" s="38">
        <v>1376537555</v>
      </c>
      <c r="C68" s="26" t="s">
        <v>87</v>
      </c>
      <c r="D68" s="26" t="s">
        <v>87</v>
      </c>
      <c r="E68" s="81">
        <v>521.17999999999995</v>
      </c>
      <c r="F68" s="176"/>
      <c r="G68" s="209"/>
    </row>
    <row r="69" spans="1:7">
      <c r="A69" s="154">
        <v>3400069</v>
      </c>
      <c r="B69" s="38">
        <v>1972579837</v>
      </c>
      <c r="C69" s="26" t="s">
        <v>88</v>
      </c>
      <c r="D69" s="26" t="s">
        <v>88</v>
      </c>
      <c r="E69" s="81">
        <v>1640.89</v>
      </c>
      <c r="F69" s="176"/>
      <c r="G69" s="209"/>
    </row>
    <row r="70" spans="1:7">
      <c r="A70" s="154">
        <v>3400069</v>
      </c>
      <c r="B70" s="38">
        <v>1790752236</v>
      </c>
      <c r="C70" s="26" t="s">
        <v>88</v>
      </c>
      <c r="D70" s="26" t="s">
        <v>89</v>
      </c>
      <c r="E70" s="81">
        <v>1640.89</v>
      </c>
      <c r="F70" s="176"/>
      <c r="G70" s="209"/>
    </row>
    <row r="71" spans="1:7">
      <c r="A71" s="154">
        <v>3400070</v>
      </c>
      <c r="B71" s="38">
        <v>1326010273</v>
      </c>
      <c r="C71" s="26" t="s">
        <v>90</v>
      </c>
      <c r="D71" s="26" t="s">
        <v>90</v>
      </c>
      <c r="E71" s="81">
        <v>521.17999999999995</v>
      </c>
      <c r="F71" s="176"/>
      <c r="G71" s="209"/>
    </row>
    <row r="72" spans="1:7">
      <c r="A72" s="154">
        <v>3400070</v>
      </c>
      <c r="B72" s="38">
        <v>1518989946</v>
      </c>
      <c r="C72" s="26" t="s">
        <v>90</v>
      </c>
      <c r="D72" s="26" t="s">
        <v>91</v>
      </c>
      <c r="E72" s="81">
        <v>521.17999999999995</v>
      </c>
      <c r="F72" s="176"/>
      <c r="G72" s="209"/>
    </row>
    <row r="73" spans="1:7">
      <c r="A73" s="154">
        <v>3400071</v>
      </c>
      <c r="B73" s="38">
        <v>1922144757</v>
      </c>
      <c r="C73" s="26" t="s">
        <v>92</v>
      </c>
      <c r="D73" s="26" t="s">
        <v>93</v>
      </c>
      <c r="E73" s="81">
        <v>521.19000000000005</v>
      </c>
      <c r="F73" s="176"/>
      <c r="G73" s="209"/>
    </row>
    <row r="74" spans="1:7">
      <c r="A74" s="154">
        <v>3400073</v>
      </c>
      <c r="B74" s="38">
        <v>1013916352</v>
      </c>
      <c r="C74" s="26" t="s">
        <v>94</v>
      </c>
      <c r="D74" s="26" t="s">
        <v>94</v>
      </c>
      <c r="E74" s="81">
        <v>521.17999999999995</v>
      </c>
      <c r="F74" s="176"/>
      <c r="G74" s="209"/>
    </row>
    <row r="75" spans="1:7">
      <c r="A75" s="154">
        <v>3400075</v>
      </c>
      <c r="B75" s="38">
        <v>1770640575</v>
      </c>
      <c r="C75" s="26" t="s">
        <v>95</v>
      </c>
      <c r="D75" s="26" t="s">
        <v>96</v>
      </c>
      <c r="E75" s="81">
        <v>521.17999999999995</v>
      </c>
      <c r="F75" s="176"/>
      <c r="G75" s="209"/>
    </row>
    <row r="76" spans="1:7">
      <c r="A76" s="154">
        <v>3400075</v>
      </c>
      <c r="B76" s="38">
        <v>1700860491</v>
      </c>
      <c r="C76" s="26" t="s">
        <v>97</v>
      </c>
      <c r="D76" s="26" t="s">
        <v>98</v>
      </c>
      <c r="E76" s="81">
        <v>521.17999999999995</v>
      </c>
      <c r="F76" s="176"/>
      <c r="G76" s="209"/>
    </row>
    <row r="77" spans="1:7">
      <c r="A77" s="154">
        <v>3400084</v>
      </c>
      <c r="B77" s="38">
        <v>1265407175</v>
      </c>
      <c r="C77" s="26" t="s">
        <v>99</v>
      </c>
      <c r="D77" s="26" t="s">
        <v>100</v>
      </c>
      <c r="E77" s="81">
        <v>521.17999999999995</v>
      </c>
      <c r="F77" s="176"/>
      <c r="G77" s="209"/>
    </row>
    <row r="78" spans="1:7">
      <c r="A78" s="154">
        <v>3400084</v>
      </c>
      <c r="B78" s="38">
        <v>1659856060</v>
      </c>
      <c r="C78" s="26" t="s">
        <v>14</v>
      </c>
      <c r="D78" s="26" t="s">
        <v>101</v>
      </c>
      <c r="E78" s="81">
        <v>521.17999999999995</v>
      </c>
      <c r="F78" s="176"/>
      <c r="G78" s="209"/>
    </row>
    <row r="79" spans="1:7">
      <c r="A79" s="154">
        <v>3400085</v>
      </c>
      <c r="B79" s="38">
        <v>1801848767</v>
      </c>
      <c r="C79" s="26" t="s">
        <v>102</v>
      </c>
      <c r="D79" s="26" t="s">
        <v>103</v>
      </c>
      <c r="E79" s="81">
        <v>521.17999999999995</v>
      </c>
      <c r="F79" s="176"/>
      <c r="G79" s="209"/>
    </row>
    <row r="80" spans="1:7">
      <c r="A80" s="154">
        <v>3400085</v>
      </c>
      <c r="B80" s="38">
        <v>1710938949</v>
      </c>
      <c r="C80" s="26" t="s">
        <v>102</v>
      </c>
      <c r="D80" s="26" t="s">
        <v>104</v>
      </c>
      <c r="E80" s="81">
        <v>521.17999999999995</v>
      </c>
      <c r="F80" s="176"/>
      <c r="G80" s="209"/>
    </row>
    <row r="81" spans="1:7">
      <c r="A81" s="154">
        <v>3400087</v>
      </c>
      <c r="B81" s="38">
        <v>1225513948</v>
      </c>
      <c r="C81" s="26" t="s">
        <v>105</v>
      </c>
      <c r="D81" s="26" t="s">
        <v>106</v>
      </c>
      <c r="E81" s="81">
        <v>521.17999999999995</v>
      </c>
      <c r="F81" s="176"/>
      <c r="G81" s="209"/>
    </row>
    <row r="82" spans="1:7" s="20" customFormat="1">
      <c r="A82" s="154">
        <v>3400090</v>
      </c>
      <c r="B82" s="38">
        <v>1619911104</v>
      </c>
      <c r="C82" s="26" t="s">
        <v>107</v>
      </c>
      <c r="D82" s="26" t="s">
        <v>108</v>
      </c>
      <c r="E82" s="81">
        <v>521.17999999999995</v>
      </c>
      <c r="F82" s="176"/>
      <c r="G82" s="209"/>
    </row>
    <row r="83" spans="1:7">
      <c r="A83" s="154">
        <v>3400090</v>
      </c>
      <c r="B83" s="38">
        <v>1780628354</v>
      </c>
      <c r="C83" s="26" t="s">
        <v>107</v>
      </c>
      <c r="D83" s="26" t="s">
        <v>109</v>
      </c>
      <c r="E83" s="81">
        <v>521.17999999999995</v>
      </c>
      <c r="F83" s="176"/>
      <c r="G83" s="209"/>
    </row>
    <row r="84" spans="1:7">
      <c r="A84" s="154">
        <v>3400091</v>
      </c>
      <c r="B84" s="38">
        <v>1477591055</v>
      </c>
      <c r="C84" s="26" t="s">
        <v>110</v>
      </c>
      <c r="D84" s="26" t="s">
        <v>110</v>
      </c>
      <c r="E84" s="81">
        <v>1618.88</v>
      </c>
      <c r="F84" s="176"/>
      <c r="G84" s="209"/>
    </row>
    <row r="85" spans="1:7">
      <c r="A85" s="154">
        <v>3400091</v>
      </c>
      <c r="B85" s="39">
        <v>1962515353</v>
      </c>
      <c r="C85" s="26" t="s">
        <v>110</v>
      </c>
      <c r="D85" s="26" t="s">
        <v>111</v>
      </c>
      <c r="E85" s="81">
        <v>1618.88</v>
      </c>
      <c r="F85" s="176"/>
      <c r="G85" s="209"/>
    </row>
    <row r="86" spans="1:7">
      <c r="A86" s="154">
        <v>3400091</v>
      </c>
      <c r="B86" s="39">
        <v>1295848562</v>
      </c>
      <c r="C86" s="26" t="s">
        <v>112</v>
      </c>
      <c r="D86" s="26" t="s">
        <v>113</v>
      </c>
      <c r="E86" s="81">
        <v>1618.88</v>
      </c>
      <c r="F86" s="176"/>
      <c r="G86" s="209"/>
    </row>
    <row r="87" spans="1:7">
      <c r="A87" s="154">
        <v>3400096</v>
      </c>
      <c r="B87" s="38">
        <v>1417958331</v>
      </c>
      <c r="C87" s="26" t="s">
        <v>114</v>
      </c>
      <c r="D87" s="26" t="s">
        <v>114</v>
      </c>
      <c r="E87" s="81">
        <v>521.17999999999995</v>
      </c>
      <c r="F87" s="176"/>
      <c r="G87" s="209"/>
    </row>
    <row r="88" spans="1:7">
      <c r="A88" s="154">
        <v>3400097</v>
      </c>
      <c r="B88" s="38">
        <v>1942361308</v>
      </c>
      <c r="C88" s="26" t="s">
        <v>115</v>
      </c>
      <c r="D88" s="26" t="s">
        <v>115</v>
      </c>
      <c r="E88" s="81">
        <v>521.17999999999995</v>
      </c>
      <c r="F88" s="176"/>
      <c r="G88" s="209"/>
    </row>
    <row r="89" spans="1:7">
      <c r="A89" s="154">
        <v>3400098</v>
      </c>
      <c r="B89" s="38">
        <v>1497792550</v>
      </c>
      <c r="C89" s="26" t="s">
        <v>116</v>
      </c>
      <c r="D89" s="26" t="s">
        <v>117</v>
      </c>
      <c r="E89" s="81">
        <v>521.17999999999995</v>
      </c>
      <c r="F89" s="176"/>
      <c r="G89" s="209"/>
    </row>
    <row r="90" spans="1:7">
      <c r="A90" s="154">
        <v>3400098</v>
      </c>
      <c r="B90" s="38">
        <v>1417432840</v>
      </c>
      <c r="C90" s="26" t="s">
        <v>14</v>
      </c>
      <c r="D90" s="26" t="s">
        <v>118</v>
      </c>
      <c r="E90" s="81">
        <v>521.17999999999995</v>
      </c>
      <c r="F90" s="176"/>
      <c r="G90" s="209"/>
    </row>
    <row r="91" spans="1:7">
      <c r="A91" s="154">
        <v>3400099</v>
      </c>
      <c r="B91" s="38">
        <v>1467441394</v>
      </c>
      <c r="C91" s="26" t="s">
        <v>119</v>
      </c>
      <c r="D91" s="26" t="s">
        <v>120</v>
      </c>
      <c r="E91" s="81">
        <v>521.17999999999995</v>
      </c>
      <c r="F91" s="176"/>
      <c r="G91" s="209"/>
    </row>
    <row r="92" spans="1:7">
      <c r="A92" s="154">
        <v>3400099</v>
      </c>
      <c r="B92" s="38">
        <v>1114905783</v>
      </c>
      <c r="C92" s="26" t="s">
        <v>119</v>
      </c>
      <c r="D92" s="26" t="s">
        <v>121</v>
      </c>
      <c r="E92" s="81">
        <v>521.17999999999995</v>
      </c>
      <c r="F92" s="176"/>
      <c r="G92" s="209"/>
    </row>
    <row r="93" spans="1:7">
      <c r="A93" s="154">
        <v>3400107</v>
      </c>
      <c r="B93" s="38">
        <v>1699757393</v>
      </c>
      <c r="C93" s="26" t="s">
        <v>122</v>
      </c>
      <c r="D93" s="26" t="s">
        <v>123</v>
      </c>
      <c r="E93" s="81">
        <v>2283.4699999999998</v>
      </c>
      <c r="F93" s="176"/>
      <c r="G93" s="209"/>
    </row>
    <row r="94" spans="1:7">
      <c r="A94" s="154">
        <v>3400109</v>
      </c>
      <c r="B94" s="38">
        <v>1245211168</v>
      </c>
      <c r="C94" s="26" t="s">
        <v>124</v>
      </c>
      <c r="D94" s="26" t="s">
        <v>124</v>
      </c>
      <c r="E94" s="81">
        <v>521.17999999999995</v>
      </c>
      <c r="F94" s="176"/>
      <c r="G94" s="209"/>
    </row>
    <row r="95" spans="1:7">
      <c r="A95" s="154">
        <v>3400113</v>
      </c>
      <c r="B95" s="38">
        <v>1295789907</v>
      </c>
      <c r="C95" s="26" t="s">
        <v>125</v>
      </c>
      <c r="D95" s="26" t="s">
        <v>126</v>
      </c>
      <c r="E95" s="81">
        <v>521.19000000000005</v>
      </c>
      <c r="F95" s="176"/>
      <c r="G95" s="209"/>
    </row>
    <row r="96" spans="1:7">
      <c r="A96" s="154">
        <v>3400113</v>
      </c>
      <c r="B96" s="38">
        <v>1053358945</v>
      </c>
      <c r="C96" s="26" t="s">
        <v>127</v>
      </c>
      <c r="D96" s="26" t="s">
        <v>128</v>
      </c>
      <c r="E96" s="81">
        <v>521.19000000000005</v>
      </c>
      <c r="F96" s="176"/>
      <c r="G96" s="209"/>
    </row>
    <row r="97" spans="1:7">
      <c r="A97" s="154">
        <v>3400114</v>
      </c>
      <c r="B97" s="38">
        <v>1497797088</v>
      </c>
      <c r="C97" s="26" t="s">
        <v>70</v>
      </c>
      <c r="D97" s="26" t="s">
        <v>129</v>
      </c>
      <c r="E97" s="81">
        <v>521.17999999999995</v>
      </c>
      <c r="F97" s="176"/>
      <c r="G97" s="209"/>
    </row>
    <row r="98" spans="1:7">
      <c r="A98" s="154">
        <v>3400115</v>
      </c>
      <c r="B98" s="38">
        <v>1740208081</v>
      </c>
      <c r="C98" s="26" t="s">
        <v>130</v>
      </c>
      <c r="D98" s="26" t="s">
        <v>131</v>
      </c>
      <c r="E98" s="81">
        <v>1641.85</v>
      </c>
      <c r="F98" s="176"/>
      <c r="G98" s="209"/>
    </row>
    <row r="99" spans="1:7">
      <c r="A99" s="154">
        <v>3400115</v>
      </c>
      <c r="B99" s="38">
        <v>1437228939</v>
      </c>
      <c r="C99" s="26" t="s">
        <v>130</v>
      </c>
      <c r="D99" s="26" t="s">
        <v>132</v>
      </c>
      <c r="E99" s="81">
        <v>1641.85</v>
      </c>
      <c r="F99" s="176"/>
      <c r="G99" s="209"/>
    </row>
    <row r="100" spans="1:7">
      <c r="A100" s="154">
        <v>3400115</v>
      </c>
      <c r="B100" s="38">
        <v>1861578874</v>
      </c>
      <c r="C100" s="26" t="s">
        <v>130</v>
      </c>
      <c r="D100" s="26" t="s">
        <v>133</v>
      </c>
      <c r="E100" s="81">
        <v>1641.85</v>
      </c>
      <c r="F100" s="176"/>
      <c r="G100" s="209"/>
    </row>
    <row r="101" spans="1:7">
      <c r="A101" s="154">
        <v>3400116</v>
      </c>
      <c r="B101" s="38">
        <v>1801823349</v>
      </c>
      <c r="C101" s="26" t="s">
        <v>134</v>
      </c>
      <c r="D101" s="26" t="s">
        <v>134</v>
      </c>
      <c r="E101" s="81">
        <v>521.17999999999995</v>
      </c>
      <c r="F101" s="176"/>
      <c r="G101" s="209"/>
    </row>
    <row r="102" spans="1:7">
      <c r="A102" s="154">
        <v>3400116</v>
      </c>
      <c r="B102" s="38">
        <v>1659393932</v>
      </c>
      <c r="C102" s="26" t="s">
        <v>134</v>
      </c>
      <c r="D102" s="26" t="s">
        <v>135</v>
      </c>
      <c r="E102" s="81">
        <v>521.17999999999995</v>
      </c>
      <c r="F102" s="176"/>
      <c r="G102" s="209"/>
    </row>
    <row r="103" spans="1:7">
      <c r="A103" s="154">
        <v>3400119</v>
      </c>
      <c r="B103" s="38">
        <v>1841259462</v>
      </c>
      <c r="C103" s="26" t="s">
        <v>136</v>
      </c>
      <c r="D103" s="26" t="s">
        <v>137</v>
      </c>
      <c r="E103" s="81">
        <v>521.17999999999995</v>
      </c>
      <c r="F103" s="176"/>
      <c r="G103" s="209"/>
    </row>
    <row r="104" spans="1:7">
      <c r="A104" s="154">
        <v>3400119</v>
      </c>
      <c r="B104" s="38">
        <v>1073988994</v>
      </c>
      <c r="C104" s="26" t="s">
        <v>14</v>
      </c>
      <c r="D104" s="26" t="s">
        <v>138</v>
      </c>
      <c r="E104" s="81">
        <v>521.17999999999995</v>
      </c>
      <c r="F104" s="176"/>
      <c r="G104" s="209"/>
    </row>
    <row r="105" spans="1:7">
      <c r="A105" s="154">
        <v>3400119</v>
      </c>
      <c r="B105" s="38">
        <v>1982079802</v>
      </c>
      <c r="C105" s="26" t="s">
        <v>14</v>
      </c>
      <c r="D105" s="26" t="s">
        <v>139</v>
      </c>
      <c r="E105" s="81">
        <v>521.17999999999995</v>
      </c>
      <c r="F105" s="176"/>
      <c r="G105" s="209"/>
    </row>
    <row r="106" spans="1:7">
      <c r="A106" s="154">
        <v>3400120</v>
      </c>
      <c r="B106" s="38">
        <v>1508832833</v>
      </c>
      <c r="C106" s="26" t="s">
        <v>140</v>
      </c>
      <c r="D106" s="26" t="s">
        <v>141</v>
      </c>
      <c r="E106" s="81">
        <v>521.17999999999995</v>
      </c>
      <c r="F106" s="176"/>
      <c r="G106" s="209"/>
    </row>
    <row r="107" spans="1:7" s="61" customFormat="1">
      <c r="A107" s="211">
        <v>3400123</v>
      </c>
      <c r="B107" s="54">
        <v>1255328449</v>
      </c>
      <c r="C107" s="48" t="s">
        <v>142</v>
      </c>
      <c r="D107" s="48" t="s">
        <v>142</v>
      </c>
      <c r="E107" s="84"/>
      <c r="F107" s="85">
        <v>521.17999999999995</v>
      </c>
      <c r="G107" s="212"/>
    </row>
    <row r="108" spans="1:7" s="17" customFormat="1">
      <c r="A108" s="162">
        <v>3400123</v>
      </c>
      <c r="B108" s="55">
        <v>1942895081</v>
      </c>
      <c r="C108" s="56" t="s">
        <v>142</v>
      </c>
      <c r="D108" s="56" t="s">
        <v>142</v>
      </c>
      <c r="E108" s="177"/>
      <c r="F108" s="177"/>
      <c r="G108" s="213">
        <v>521.17999999999995</v>
      </c>
    </row>
    <row r="109" spans="1:7">
      <c r="A109" s="154">
        <v>3400126</v>
      </c>
      <c r="B109" s="38">
        <v>1215359922</v>
      </c>
      <c r="C109" s="26" t="s">
        <v>143</v>
      </c>
      <c r="D109" s="26" t="s">
        <v>143</v>
      </c>
      <c r="E109" s="81">
        <v>521.17999999999995</v>
      </c>
      <c r="F109" s="176"/>
      <c r="G109" s="209"/>
    </row>
    <row r="110" spans="1:7">
      <c r="A110" s="154">
        <v>3400127</v>
      </c>
      <c r="B110" s="38">
        <v>1326061730</v>
      </c>
      <c r="C110" s="26" t="s">
        <v>144</v>
      </c>
      <c r="D110" s="26" t="s">
        <v>145</v>
      </c>
      <c r="E110" s="81">
        <v>521.17999999999995</v>
      </c>
      <c r="F110" s="176"/>
      <c r="G110" s="209"/>
    </row>
    <row r="111" spans="1:7">
      <c r="A111" s="154">
        <v>3400129</v>
      </c>
      <c r="B111" s="38">
        <v>1073568754</v>
      </c>
      <c r="C111" s="26" t="s">
        <v>146</v>
      </c>
      <c r="D111" s="26" t="s">
        <v>147</v>
      </c>
      <c r="E111" s="81">
        <v>521.17999999999995</v>
      </c>
      <c r="F111" s="176"/>
      <c r="G111" s="209"/>
    </row>
    <row r="112" spans="1:7">
      <c r="A112" s="154">
        <v>3400130</v>
      </c>
      <c r="B112" s="38">
        <v>1396790325</v>
      </c>
      <c r="C112" s="26" t="s">
        <v>14</v>
      </c>
      <c r="D112" s="26" t="s">
        <v>148</v>
      </c>
      <c r="E112" s="81">
        <v>521.19000000000005</v>
      </c>
      <c r="F112" s="176"/>
      <c r="G112" s="209"/>
    </row>
    <row r="113" spans="1:7">
      <c r="A113" s="154">
        <v>3400131</v>
      </c>
      <c r="B113" s="38">
        <v>1801852835</v>
      </c>
      <c r="C113" s="26" t="s">
        <v>149</v>
      </c>
      <c r="D113" s="26" t="s">
        <v>149</v>
      </c>
      <c r="E113" s="81">
        <v>1268.4100000000001</v>
      </c>
      <c r="F113" s="176"/>
      <c r="G113" s="209"/>
    </row>
    <row r="114" spans="1:7">
      <c r="A114" s="154">
        <v>3400131</v>
      </c>
      <c r="B114" s="38">
        <v>1780641373</v>
      </c>
      <c r="C114" s="26" t="s">
        <v>150</v>
      </c>
      <c r="D114" s="26" t="s">
        <v>151</v>
      </c>
      <c r="E114" s="81">
        <v>1268.4100000000001</v>
      </c>
      <c r="F114" s="176"/>
      <c r="G114" s="209"/>
    </row>
    <row r="115" spans="1:7">
      <c r="A115" s="154">
        <v>3400132</v>
      </c>
      <c r="B115" s="38">
        <v>1164707725</v>
      </c>
      <c r="C115" s="26" t="s">
        <v>152</v>
      </c>
      <c r="D115" s="26" t="s">
        <v>152</v>
      </c>
      <c r="E115" s="81">
        <v>1673.17</v>
      </c>
      <c r="F115" s="176"/>
      <c r="G115" s="209"/>
    </row>
    <row r="116" spans="1:7">
      <c r="A116" s="154">
        <v>3400133</v>
      </c>
      <c r="B116" s="38">
        <v>1851362669</v>
      </c>
      <c r="C116" s="26" t="s">
        <v>153</v>
      </c>
      <c r="D116" s="26" t="s">
        <v>153</v>
      </c>
      <c r="E116" s="81">
        <v>521.19000000000005</v>
      </c>
      <c r="F116" s="176"/>
      <c r="G116" s="209"/>
    </row>
    <row r="117" spans="1:7">
      <c r="A117" s="154">
        <v>3400141</v>
      </c>
      <c r="B117" s="38">
        <v>1376139139</v>
      </c>
      <c r="C117" s="26" t="s">
        <v>154</v>
      </c>
      <c r="D117" s="26" t="s">
        <v>155</v>
      </c>
      <c r="E117" s="81">
        <v>1423.3685407948908</v>
      </c>
      <c r="F117" s="176"/>
      <c r="G117" s="209"/>
    </row>
    <row r="118" spans="1:7">
      <c r="A118" s="154">
        <v>3400141</v>
      </c>
      <c r="B118" s="38">
        <v>1649867896</v>
      </c>
      <c r="C118" s="26" t="s">
        <v>154</v>
      </c>
      <c r="D118" s="26" t="s">
        <v>156</v>
      </c>
      <c r="E118" s="81">
        <v>1423.3685407948908</v>
      </c>
      <c r="F118" s="176"/>
      <c r="G118" s="209"/>
    </row>
    <row r="119" spans="1:7">
      <c r="A119" s="154">
        <v>3400141</v>
      </c>
      <c r="B119" s="38">
        <v>1508453754</v>
      </c>
      <c r="C119" s="26" t="s">
        <v>154</v>
      </c>
      <c r="D119" s="26" t="s">
        <v>157</v>
      </c>
      <c r="E119" s="81">
        <v>1423.3685407948908</v>
      </c>
      <c r="F119" s="176"/>
      <c r="G119" s="209"/>
    </row>
    <row r="120" spans="1:7">
      <c r="A120" s="154">
        <v>3400142</v>
      </c>
      <c r="B120" s="38">
        <v>1760479331</v>
      </c>
      <c r="C120" s="26" t="s">
        <v>158</v>
      </c>
      <c r="D120" s="26" t="s">
        <v>159</v>
      </c>
      <c r="E120" s="81">
        <v>521.17999999999995</v>
      </c>
      <c r="F120" s="176"/>
      <c r="G120" s="209"/>
    </row>
    <row r="121" spans="1:7">
      <c r="A121" s="154">
        <v>3400143</v>
      </c>
      <c r="B121" s="38">
        <v>1164495255</v>
      </c>
      <c r="C121" s="26" t="s">
        <v>160</v>
      </c>
      <c r="D121" s="26" t="s">
        <v>160</v>
      </c>
      <c r="E121" s="81">
        <v>2495.9499999999998</v>
      </c>
      <c r="F121" s="176"/>
      <c r="G121" s="209"/>
    </row>
    <row r="122" spans="1:7">
      <c r="A122" s="154">
        <v>3400143</v>
      </c>
      <c r="B122" s="38">
        <v>1275585150</v>
      </c>
      <c r="C122" s="26" t="s">
        <v>160</v>
      </c>
      <c r="D122" s="26" t="s">
        <v>161</v>
      </c>
      <c r="E122" s="81">
        <v>2495.9499999999998</v>
      </c>
      <c r="F122" s="176"/>
      <c r="G122" s="209"/>
    </row>
    <row r="123" spans="1:7">
      <c r="A123" s="154">
        <v>3400143</v>
      </c>
      <c r="B123" s="38">
        <v>1689628794</v>
      </c>
      <c r="C123" s="26" t="s">
        <v>160</v>
      </c>
      <c r="D123" s="26" t="s">
        <v>162</v>
      </c>
      <c r="E123" s="81">
        <v>2495.9499999999998</v>
      </c>
      <c r="F123" s="176"/>
      <c r="G123" s="209"/>
    </row>
    <row r="124" spans="1:7">
      <c r="A124" s="154">
        <v>3400144</v>
      </c>
      <c r="B124" s="38">
        <v>1154375178</v>
      </c>
      <c r="C124" s="26" t="s">
        <v>163</v>
      </c>
      <c r="D124" s="26" t="s">
        <v>163</v>
      </c>
      <c r="E124" s="81">
        <v>521.17999999999995</v>
      </c>
      <c r="F124" s="176"/>
      <c r="G124" s="209"/>
    </row>
    <row r="125" spans="1:7">
      <c r="A125" s="154">
        <v>3400144</v>
      </c>
      <c r="B125" s="38">
        <v>1609815174</v>
      </c>
      <c r="C125" s="26" t="s">
        <v>163</v>
      </c>
      <c r="D125" s="40" t="s">
        <v>164</v>
      </c>
      <c r="E125" s="81">
        <v>521.17999999999995</v>
      </c>
      <c r="F125" s="176"/>
      <c r="G125" s="209"/>
    </row>
    <row r="126" spans="1:7">
      <c r="A126" s="154">
        <v>3400145</v>
      </c>
      <c r="B126" s="38">
        <v>1326088139</v>
      </c>
      <c r="C126" s="26" t="s">
        <v>14</v>
      </c>
      <c r="D126" s="26" t="s">
        <v>165</v>
      </c>
      <c r="E126" s="81">
        <v>521.17999999999995</v>
      </c>
      <c r="F126" s="176"/>
      <c r="G126" s="209"/>
    </row>
    <row r="127" spans="1:7">
      <c r="A127" s="154">
        <v>3400147</v>
      </c>
      <c r="B127" s="38">
        <v>1619969219</v>
      </c>
      <c r="C127" s="26" t="s">
        <v>166</v>
      </c>
      <c r="D127" s="26" t="s">
        <v>167</v>
      </c>
      <c r="E127" s="81">
        <v>1505.44</v>
      </c>
      <c r="F127" s="176"/>
      <c r="G127" s="209"/>
    </row>
    <row r="128" spans="1:7">
      <c r="A128" s="154">
        <v>3400147</v>
      </c>
      <c r="B128" s="38">
        <v>1952359036</v>
      </c>
      <c r="C128" s="26" t="s">
        <v>166</v>
      </c>
      <c r="D128" s="26" t="s">
        <v>168</v>
      </c>
      <c r="E128" s="81">
        <v>1505.44</v>
      </c>
      <c r="F128" s="176"/>
      <c r="G128" s="209"/>
    </row>
    <row r="129" spans="1:7">
      <c r="A129" s="154">
        <v>3400148</v>
      </c>
      <c r="B129" s="38">
        <v>1538111828</v>
      </c>
      <c r="C129" s="26" t="s">
        <v>169</v>
      </c>
      <c r="D129" s="26" t="s">
        <v>170</v>
      </c>
      <c r="E129" s="81">
        <v>521.17999999999995</v>
      </c>
      <c r="F129" s="176"/>
      <c r="G129" s="209"/>
    </row>
    <row r="130" spans="1:7">
      <c r="A130" s="154">
        <v>3400151</v>
      </c>
      <c r="B130" s="38">
        <v>1346273943</v>
      </c>
      <c r="C130" s="26" t="s">
        <v>171</v>
      </c>
      <c r="D130" s="26" t="s">
        <v>172</v>
      </c>
      <c r="E130" s="81">
        <v>521.17999999999995</v>
      </c>
      <c r="F130" s="176"/>
      <c r="G130" s="209"/>
    </row>
    <row r="131" spans="1:7">
      <c r="A131" s="154">
        <v>3400151</v>
      </c>
      <c r="B131" s="38">
        <v>1558407585</v>
      </c>
      <c r="C131" s="26" t="s">
        <v>171</v>
      </c>
      <c r="D131" s="26" t="s">
        <v>173</v>
      </c>
      <c r="E131" s="81">
        <v>521.17999999999995</v>
      </c>
      <c r="F131" s="176"/>
      <c r="G131" s="209"/>
    </row>
    <row r="132" spans="1:7">
      <c r="A132" s="154">
        <v>3400155</v>
      </c>
      <c r="B132" s="38">
        <v>1871592113</v>
      </c>
      <c r="C132" s="26" t="s">
        <v>174</v>
      </c>
      <c r="D132" s="26" t="s">
        <v>174</v>
      </c>
      <c r="E132" s="81">
        <v>1351.12</v>
      </c>
      <c r="F132" s="176"/>
      <c r="G132" s="209"/>
    </row>
    <row r="133" spans="1:7">
      <c r="A133" s="154">
        <v>3400155</v>
      </c>
      <c r="B133" s="38">
        <v>1811996820</v>
      </c>
      <c r="C133" s="26" t="s">
        <v>175</v>
      </c>
      <c r="D133" s="26" t="s">
        <v>176</v>
      </c>
      <c r="E133" s="81">
        <v>1351.12</v>
      </c>
      <c r="F133" s="176"/>
      <c r="G133" s="209"/>
    </row>
    <row r="134" spans="1:7">
      <c r="A134" s="154">
        <v>3400155</v>
      </c>
      <c r="B134" s="38">
        <v>1710986732</v>
      </c>
      <c r="C134" s="26" t="s">
        <v>175</v>
      </c>
      <c r="D134" s="26" t="s">
        <v>177</v>
      </c>
      <c r="E134" s="81">
        <v>1351.12</v>
      </c>
      <c r="F134" s="176"/>
      <c r="G134" s="209"/>
    </row>
    <row r="135" spans="1:7">
      <c r="A135" s="154">
        <v>3400158</v>
      </c>
      <c r="B135" s="38">
        <v>1710915756</v>
      </c>
      <c r="C135" s="26" t="s">
        <v>178</v>
      </c>
      <c r="D135" s="26" t="s">
        <v>179</v>
      </c>
      <c r="E135" s="81">
        <v>521.17999999999995</v>
      </c>
      <c r="F135" s="176"/>
      <c r="G135" s="209"/>
    </row>
    <row r="136" spans="1:7">
      <c r="A136" s="154">
        <v>3400159</v>
      </c>
      <c r="B136" s="38">
        <v>1881977593</v>
      </c>
      <c r="C136" s="26" t="s">
        <v>180</v>
      </c>
      <c r="D136" s="26" t="s">
        <v>180</v>
      </c>
      <c r="E136" s="81">
        <v>524.16999999999996</v>
      </c>
      <c r="F136" s="176"/>
      <c r="G136" s="209"/>
    </row>
    <row r="137" spans="1:7">
      <c r="A137" s="154">
        <v>3400166</v>
      </c>
      <c r="B137" s="38">
        <v>1346297892</v>
      </c>
      <c r="C137" s="26" t="s">
        <v>181</v>
      </c>
      <c r="D137" s="26" t="s">
        <v>182</v>
      </c>
      <c r="E137" s="81">
        <v>521.17999999999995</v>
      </c>
      <c r="F137" s="176"/>
      <c r="G137" s="209"/>
    </row>
    <row r="138" spans="1:7">
      <c r="A138" s="154">
        <v>3400171</v>
      </c>
      <c r="B138" s="38">
        <v>1063463156</v>
      </c>
      <c r="C138" s="26" t="s">
        <v>79</v>
      </c>
      <c r="D138" s="26" t="s">
        <v>183</v>
      </c>
      <c r="E138" s="81">
        <v>521.17999999999995</v>
      </c>
      <c r="F138" s="176"/>
      <c r="G138" s="209"/>
    </row>
    <row r="139" spans="1:7">
      <c r="A139" s="154">
        <v>3400173</v>
      </c>
      <c r="B139" s="38">
        <v>1114993086</v>
      </c>
      <c r="C139" s="26" t="s">
        <v>184</v>
      </c>
      <c r="D139" s="26" t="s">
        <v>184</v>
      </c>
      <c r="E139" s="81">
        <v>521.17999999999995</v>
      </c>
      <c r="F139" s="176"/>
      <c r="G139" s="209"/>
    </row>
    <row r="140" spans="1:7">
      <c r="A140" s="154">
        <v>3400183</v>
      </c>
      <c r="B140" s="38">
        <v>1346291309</v>
      </c>
      <c r="C140" s="26" t="s">
        <v>79</v>
      </c>
      <c r="D140" s="26" t="s">
        <v>185</v>
      </c>
      <c r="E140" s="81">
        <v>521.19000000000005</v>
      </c>
      <c r="F140" s="176"/>
      <c r="G140" s="209"/>
    </row>
    <row r="141" spans="1:7">
      <c r="A141" s="154">
        <v>3400184</v>
      </c>
      <c r="B141" s="38">
        <v>1811158215</v>
      </c>
      <c r="C141" s="26" t="s">
        <v>186</v>
      </c>
      <c r="D141" s="26" t="s">
        <v>186</v>
      </c>
      <c r="E141" s="81">
        <v>521.17999999999995</v>
      </c>
      <c r="F141" s="176"/>
      <c r="G141" s="209"/>
    </row>
    <row r="142" spans="1:7">
      <c r="A142" s="154">
        <v>3400184</v>
      </c>
      <c r="B142" s="38">
        <v>1568618379</v>
      </c>
      <c r="C142" s="26" t="s">
        <v>186</v>
      </c>
      <c r="D142" s="26" t="s">
        <v>186</v>
      </c>
      <c r="E142" s="81">
        <v>521.17999999999995</v>
      </c>
      <c r="F142" s="176"/>
      <c r="G142" s="209"/>
    </row>
    <row r="143" spans="1:7">
      <c r="A143" s="154">
        <v>3400186</v>
      </c>
      <c r="B143" s="38">
        <v>1679867170</v>
      </c>
      <c r="C143" s="26" t="s">
        <v>187</v>
      </c>
      <c r="D143" s="26" t="s">
        <v>188</v>
      </c>
      <c r="E143" s="81">
        <v>521.17999999999995</v>
      </c>
      <c r="F143" s="176"/>
      <c r="G143" s="209"/>
    </row>
    <row r="144" spans="1:7">
      <c r="A144" s="154">
        <v>3400187</v>
      </c>
      <c r="B144" s="38">
        <v>1154326379</v>
      </c>
      <c r="C144" s="26" t="s">
        <v>189</v>
      </c>
      <c r="D144" s="26" t="s">
        <v>190</v>
      </c>
      <c r="E144" s="81">
        <v>521.17999999999995</v>
      </c>
      <c r="F144" s="176"/>
      <c r="G144" s="209"/>
    </row>
    <row r="145" spans="1:7">
      <c r="A145" s="154">
        <v>3400188</v>
      </c>
      <c r="B145" s="38">
        <v>1750788238</v>
      </c>
      <c r="C145" s="26" t="s">
        <v>191</v>
      </c>
      <c r="D145" s="26" t="s">
        <v>192</v>
      </c>
      <c r="E145" s="81">
        <v>521.17999999999995</v>
      </c>
      <c r="F145" s="176"/>
      <c r="G145" s="209"/>
    </row>
    <row r="146" spans="1:7">
      <c r="A146" s="154">
        <v>3400190</v>
      </c>
      <c r="B146" s="38">
        <v>1972001469</v>
      </c>
      <c r="C146" s="26" t="s">
        <v>193</v>
      </c>
      <c r="D146" s="26" t="s">
        <v>193</v>
      </c>
      <c r="E146" s="81">
        <v>521.17999999999995</v>
      </c>
      <c r="F146" s="176"/>
      <c r="G146" s="209"/>
    </row>
    <row r="147" spans="1:7">
      <c r="A147" s="154">
        <v>3401302</v>
      </c>
      <c r="B147" s="38">
        <v>1558391250</v>
      </c>
      <c r="C147" s="26" t="s">
        <v>194</v>
      </c>
      <c r="D147" s="26" t="s">
        <v>194</v>
      </c>
      <c r="E147" s="81">
        <v>521.19000000000005</v>
      </c>
      <c r="F147" s="176"/>
      <c r="G147" s="209"/>
    </row>
    <row r="148" spans="1:7">
      <c r="A148" s="154">
        <v>3401303</v>
      </c>
      <c r="B148" s="38">
        <v>1336167675</v>
      </c>
      <c r="C148" s="26" t="s">
        <v>130</v>
      </c>
      <c r="D148" s="26" t="s">
        <v>195</v>
      </c>
      <c r="E148" s="81">
        <v>521.17999999999995</v>
      </c>
      <c r="F148" s="176"/>
      <c r="G148" s="209"/>
    </row>
    <row r="149" spans="1:7">
      <c r="A149" s="154">
        <v>3401304</v>
      </c>
      <c r="B149" s="38">
        <v>1013999705</v>
      </c>
      <c r="C149" s="26" t="s">
        <v>196</v>
      </c>
      <c r="D149" s="26" t="s">
        <v>197</v>
      </c>
      <c r="E149" s="81">
        <v>521.17999999999995</v>
      </c>
      <c r="F149" s="176"/>
      <c r="G149" s="209"/>
    </row>
    <row r="150" spans="1:7">
      <c r="A150" s="154">
        <v>3401305</v>
      </c>
      <c r="B150" s="38">
        <v>1689780249</v>
      </c>
      <c r="C150" s="26" t="s">
        <v>198</v>
      </c>
      <c r="D150" s="26" t="s">
        <v>198</v>
      </c>
      <c r="E150" s="81">
        <v>521.17999999999995</v>
      </c>
      <c r="F150" s="176"/>
      <c r="G150" s="209"/>
    </row>
    <row r="151" spans="1:7">
      <c r="A151" s="154">
        <v>3401307</v>
      </c>
      <c r="B151" s="38">
        <v>1295703130</v>
      </c>
      <c r="C151" s="26" t="s">
        <v>199</v>
      </c>
      <c r="D151" s="26" t="s">
        <v>199</v>
      </c>
      <c r="E151" s="81">
        <v>521.17999999999995</v>
      </c>
      <c r="F151" s="176"/>
      <c r="G151" s="209"/>
    </row>
    <row r="152" spans="1:7">
      <c r="A152" s="154">
        <v>3401311</v>
      </c>
      <c r="B152" s="38">
        <v>1093712655</v>
      </c>
      <c r="C152" s="26" t="s">
        <v>70</v>
      </c>
      <c r="D152" s="26" t="s">
        <v>200</v>
      </c>
      <c r="E152" s="81">
        <v>521.17999999999995</v>
      </c>
      <c r="F152" s="176"/>
      <c r="G152" s="209"/>
    </row>
    <row r="153" spans="1:7">
      <c r="A153" s="154">
        <v>3401314</v>
      </c>
      <c r="B153" s="41">
        <v>1972119782</v>
      </c>
      <c r="C153" s="26" t="s">
        <v>201</v>
      </c>
      <c r="D153" s="26" t="s">
        <v>202</v>
      </c>
      <c r="E153" s="81">
        <v>521.17999999999995</v>
      </c>
      <c r="F153" s="176"/>
      <c r="G153" s="209"/>
    </row>
    <row r="154" spans="1:7">
      <c r="A154" s="154">
        <v>3401315</v>
      </c>
      <c r="B154" s="38">
        <v>1558537282</v>
      </c>
      <c r="C154" s="26" t="s">
        <v>203</v>
      </c>
      <c r="D154" s="26" t="s">
        <v>204</v>
      </c>
      <c r="E154" s="81">
        <v>521.17999999999995</v>
      </c>
      <c r="F154" s="176"/>
      <c r="G154" s="209"/>
    </row>
    <row r="155" spans="1:7">
      <c r="A155" s="154">
        <v>3401316</v>
      </c>
      <c r="B155" s="38">
        <v>1770068496</v>
      </c>
      <c r="C155" s="26" t="s">
        <v>205</v>
      </c>
      <c r="D155" s="26" t="s">
        <v>206</v>
      </c>
      <c r="E155" s="81">
        <v>521.17999999999995</v>
      </c>
      <c r="F155" s="176"/>
      <c r="G155" s="209"/>
    </row>
    <row r="156" spans="1:7">
      <c r="A156" s="154">
        <v>3401317</v>
      </c>
      <c r="B156" s="38">
        <v>1396288999</v>
      </c>
      <c r="C156" s="26" t="s">
        <v>207</v>
      </c>
      <c r="D156" s="26" t="s">
        <v>208</v>
      </c>
      <c r="E156" s="81">
        <v>521.17999999999995</v>
      </c>
      <c r="F156" s="176"/>
      <c r="G156" s="209"/>
    </row>
    <row r="157" spans="1:7">
      <c r="A157" s="154">
        <v>3401317</v>
      </c>
      <c r="B157" s="38">
        <v>1841733714</v>
      </c>
      <c r="C157" s="26" t="s">
        <v>207</v>
      </c>
      <c r="D157" s="26" t="s">
        <v>209</v>
      </c>
      <c r="E157" s="81">
        <v>521.17999999999995</v>
      </c>
      <c r="F157" s="176"/>
      <c r="G157" s="209"/>
    </row>
    <row r="158" spans="1:7">
      <c r="A158" s="154">
        <v>3401317</v>
      </c>
      <c r="B158" s="38">
        <v>1255874244</v>
      </c>
      <c r="C158" s="26" t="s">
        <v>207</v>
      </c>
      <c r="D158" s="26" t="s">
        <v>210</v>
      </c>
      <c r="E158" s="81">
        <v>521.17999999999995</v>
      </c>
      <c r="F158" s="176"/>
      <c r="G158" s="209"/>
    </row>
    <row r="159" spans="1:7">
      <c r="A159" s="154">
        <v>3401317</v>
      </c>
      <c r="B159" s="38">
        <v>1548703457</v>
      </c>
      <c r="C159" s="26" t="s">
        <v>207</v>
      </c>
      <c r="D159" s="26" t="s">
        <v>211</v>
      </c>
      <c r="E159" s="81">
        <v>521.17999999999995</v>
      </c>
      <c r="F159" s="176"/>
      <c r="G159" s="209"/>
    </row>
    <row r="160" spans="1:7">
      <c r="A160" s="154">
        <v>3401317</v>
      </c>
      <c r="B160" s="41">
        <v>1053854653</v>
      </c>
      <c r="C160" s="26" t="s">
        <v>207</v>
      </c>
      <c r="D160" s="40" t="s">
        <v>212</v>
      </c>
      <c r="E160" s="81">
        <v>521.17999999999995</v>
      </c>
      <c r="F160" s="176"/>
      <c r="G160" s="209"/>
    </row>
    <row r="161" spans="1:7">
      <c r="A161" s="154">
        <v>3401318</v>
      </c>
      <c r="B161" s="38">
        <v>1477541183</v>
      </c>
      <c r="C161" s="26" t="s">
        <v>213</v>
      </c>
      <c r="D161" s="26" t="s">
        <v>214</v>
      </c>
      <c r="E161" s="81">
        <v>521.17999999999995</v>
      </c>
      <c r="F161" s="176"/>
      <c r="G161" s="209"/>
    </row>
    <row r="162" spans="1:7">
      <c r="A162" s="154">
        <v>3401319</v>
      </c>
      <c r="B162" s="38">
        <v>1417432139</v>
      </c>
      <c r="C162" s="26" t="s">
        <v>215</v>
      </c>
      <c r="D162" s="26" t="s">
        <v>216</v>
      </c>
      <c r="E162" s="81">
        <v>521.17999999999995</v>
      </c>
      <c r="F162" s="176"/>
      <c r="G162" s="209"/>
    </row>
    <row r="163" spans="1:7">
      <c r="A163" s="154">
        <v>3401320</v>
      </c>
      <c r="B163" s="38">
        <v>1356318968</v>
      </c>
      <c r="C163" s="26" t="s">
        <v>217</v>
      </c>
      <c r="D163" s="26" t="s">
        <v>217</v>
      </c>
      <c r="E163" s="81">
        <v>521.17999999999995</v>
      </c>
      <c r="F163" s="176"/>
      <c r="G163" s="209"/>
    </row>
    <row r="164" spans="1:7">
      <c r="A164" s="154">
        <v>3401322</v>
      </c>
      <c r="B164" s="38">
        <v>1245373455</v>
      </c>
      <c r="C164" s="26" t="s">
        <v>218</v>
      </c>
      <c r="D164" s="26" t="s">
        <v>218</v>
      </c>
      <c r="E164" s="81">
        <v>521.17999999999995</v>
      </c>
      <c r="F164" s="176"/>
      <c r="G164" s="209"/>
    </row>
    <row r="165" spans="1:7">
      <c r="A165" s="154">
        <v>3401322</v>
      </c>
      <c r="B165" s="38">
        <v>1427191477</v>
      </c>
      <c r="C165" s="26" t="s">
        <v>218</v>
      </c>
      <c r="D165" s="26" t="s">
        <v>219</v>
      </c>
      <c r="E165" s="81">
        <v>521.17999999999995</v>
      </c>
      <c r="F165" s="176"/>
      <c r="G165" s="209"/>
    </row>
    <row r="166" spans="1:7">
      <c r="A166" s="154">
        <v>3401323</v>
      </c>
      <c r="B166" s="38">
        <v>1225088255</v>
      </c>
      <c r="C166" s="26" t="s">
        <v>220</v>
      </c>
      <c r="D166" s="26" t="s">
        <v>221</v>
      </c>
      <c r="E166" s="81">
        <v>521.17999999999995</v>
      </c>
      <c r="F166" s="176"/>
      <c r="G166" s="209"/>
    </row>
    <row r="167" spans="1:7">
      <c r="A167" s="154">
        <v>3401323</v>
      </c>
      <c r="B167" s="38">
        <v>1407006968</v>
      </c>
      <c r="C167" s="26" t="s">
        <v>220</v>
      </c>
      <c r="D167" s="26" t="s">
        <v>222</v>
      </c>
      <c r="E167" s="81">
        <v>521.17999999999995</v>
      </c>
      <c r="F167" s="176"/>
      <c r="G167" s="209"/>
    </row>
    <row r="168" spans="1:7" s="17" customFormat="1">
      <c r="A168" s="162">
        <v>3401324</v>
      </c>
      <c r="B168" s="55">
        <v>1053375253</v>
      </c>
      <c r="C168" s="56" t="s">
        <v>223</v>
      </c>
      <c r="D168" s="56" t="s">
        <v>223</v>
      </c>
      <c r="E168" s="81">
        <v>521.19000000000005</v>
      </c>
      <c r="F168" s="177"/>
      <c r="G168" s="214"/>
    </row>
    <row r="169" spans="1:7">
      <c r="A169" s="154">
        <v>3401325</v>
      </c>
      <c r="B169" s="38">
        <v>1376671370</v>
      </c>
      <c r="C169" s="26" t="s">
        <v>224</v>
      </c>
      <c r="D169" s="26" t="s">
        <v>224</v>
      </c>
      <c r="E169" s="81">
        <v>521.17999999999995</v>
      </c>
      <c r="F169" s="176"/>
      <c r="G169" s="209"/>
    </row>
    <row r="170" spans="1:7">
      <c r="A170" s="154">
        <v>3401326</v>
      </c>
      <c r="B170" s="38">
        <v>1023593746</v>
      </c>
      <c r="C170" s="26" t="s">
        <v>225</v>
      </c>
      <c r="D170" s="26" t="s">
        <v>226</v>
      </c>
      <c r="E170" s="81">
        <v>521.17999999999995</v>
      </c>
      <c r="F170" s="176"/>
      <c r="G170" s="209"/>
    </row>
    <row r="171" spans="1:7">
      <c r="A171" s="154">
        <v>3401327</v>
      </c>
      <c r="B171" s="38">
        <v>1538260229</v>
      </c>
      <c r="C171" s="26" t="s">
        <v>227</v>
      </c>
      <c r="D171" s="26" t="s">
        <v>227</v>
      </c>
      <c r="E171" s="81">
        <v>521.17999999999995</v>
      </c>
      <c r="F171" s="176"/>
      <c r="G171" s="209"/>
    </row>
    <row r="172" spans="1:7">
      <c r="A172" s="154">
        <v>3401328</v>
      </c>
      <c r="B172" s="38">
        <v>1801831102</v>
      </c>
      <c r="C172" s="26" t="s">
        <v>228</v>
      </c>
      <c r="D172" s="26" t="s">
        <v>228</v>
      </c>
      <c r="E172" s="81">
        <v>521.17999999999995</v>
      </c>
      <c r="F172" s="176"/>
      <c r="G172" s="209"/>
    </row>
    <row r="173" spans="1:7" s="17" customFormat="1">
      <c r="A173" s="162">
        <v>3401329</v>
      </c>
      <c r="B173" s="55">
        <v>1578048294</v>
      </c>
      <c r="C173" s="56" t="s">
        <v>229</v>
      </c>
      <c r="D173" s="56" t="s">
        <v>230</v>
      </c>
      <c r="E173" s="81">
        <v>521.17999999999995</v>
      </c>
      <c r="F173" s="177"/>
      <c r="G173" s="214"/>
    </row>
    <row r="174" spans="1:7">
      <c r="A174" s="154">
        <v>3402012</v>
      </c>
      <c r="B174" s="38">
        <v>1881772713</v>
      </c>
      <c r="C174" s="26" t="s">
        <v>231</v>
      </c>
      <c r="D174" s="26" t="s">
        <v>231</v>
      </c>
      <c r="E174" s="81">
        <v>668.81</v>
      </c>
      <c r="F174" s="176"/>
      <c r="G174" s="209"/>
    </row>
    <row r="175" spans="1:7">
      <c r="A175" s="154">
        <v>3402013</v>
      </c>
      <c r="B175" s="38">
        <v>1811330947</v>
      </c>
      <c r="C175" s="26" t="s">
        <v>232</v>
      </c>
      <c r="D175" s="26" t="s">
        <v>232</v>
      </c>
      <c r="E175" s="81">
        <v>551.11</v>
      </c>
      <c r="F175" s="176"/>
      <c r="G175" s="209"/>
    </row>
    <row r="176" spans="1:7">
      <c r="A176" s="154">
        <v>3402014</v>
      </c>
      <c r="B176" s="38">
        <v>1982607115</v>
      </c>
      <c r="C176" s="26" t="s">
        <v>50</v>
      </c>
      <c r="D176" s="26" t="s">
        <v>233</v>
      </c>
      <c r="E176" s="81">
        <v>586.94000000000005</v>
      </c>
      <c r="F176" s="176"/>
      <c r="G176" s="209"/>
    </row>
    <row r="177" spans="1:7">
      <c r="A177" s="154">
        <v>3402015</v>
      </c>
      <c r="B177" s="38">
        <v>1831170257</v>
      </c>
      <c r="C177" s="26" t="s">
        <v>234</v>
      </c>
      <c r="D177" s="26" t="s">
        <v>235</v>
      </c>
      <c r="E177" s="81">
        <v>655.57</v>
      </c>
      <c r="F177" s="176"/>
      <c r="G177" s="209"/>
    </row>
    <row r="178" spans="1:7">
      <c r="A178" s="154">
        <v>3402018</v>
      </c>
      <c r="B178" s="38">
        <v>1306845482</v>
      </c>
      <c r="C178" s="26" t="s">
        <v>236</v>
      </c>
      <c r="D178" s="26" t="s">
        <v>236</v>
      </c>
      <c r="E178" s="81">
        <v>592.25</v>
      </c>
      <c r="F178" s="176"/>
      <c r="G178" s="209"/>
    </row>
    <row r="179" spans="1:7">
      <c r="A179" s="154">
        <v>3402020</v>
      </c>
      <c r="B179" s="38">
        <v>1730346784</v>
      </c>
      <c r="C179" s="26" t="s">
        <v>237</v>
      </c>
      <c r="D179" s="26" t="s">
        <v>238</v>
      </c>
      <c r="E179" s="81">
        <v>521.17999999999995</v>
      </c>
      <c r="F179" s="176"/>
      <c r="G179" s="209"/>
    </row>
    <row r="180" spans="1:7">
      <c r="A180" s="154">
        <v>3402021</v>
      </c>
      <c r="B180" s="38">
        <v>1144602103</v>
      </c>
      <c r="C180" s="26" t="s">
        <v>239</v>
      </c>
      <c r="D180" s="26" t="s">
        <v>240</v>
      </c>
      <c r="E180" s="81">
        <v>581.83000000000004</v>
      </c>
      <c r="F180" s="176"/>
      <c r="G180" s="209"/>
    </row>
    <row r="181" spans="1:7">
      <c r="A181" s="154">
        <v>3403025</v>
      </c>
      <c r="B181" s="38">
        <v>1073558672</v>
      </c>
      <c r="C181" s="26" t="s">
        <v>241</v>
      </c>
      <c r="D181" s="26" t="s">
        <v>242</v>
      </c>
      <c r="E181" s="81">
        <v>551.11</v>
      </c>
      <c r="F181" s="176"/>
      <c r="G181" s="209"/>
    </row>
    <row r="182" spans="1:7">
      <c r="A182" s="154">
        <v>3403025</v>
      </c>
      <c r="B182" s="38">
        <v>1235614983</v>
      </c>
      <c r="C182" s="26" t="s">
        <v>242</v>
      </c>
      <c r="D182" s="26" t="s">
        <v>242</v>
      </c>
      <c r="E182" s="81">
        <v>551.11</v>
      </c>
      <c r="F182" s="176"/>
      <c r="G182" s="209"/>
    </row>
    <row r="183" spans="1:7" s="20" customFormat="1">
      <c r="A183" s="154">
        <v>3403026</v>
      </c>
      <c r="B183" s="38">
        <v>1790727550</v>
      </c>
      <c r="C183" s="26" t="s">
        <v>243</v>
      </c>
      <c r="D183" s="26" t="s">
        <v>243</v>
      </c>
      <c r="E183" s="81">
        <v>551.12</v>
      </c>
      <c r="F183" s="176"/>
      <c r="G183" s="209"/>
    </row>
    <row r="184" spans="1:7">
      <c r="A184" s="154">
        <v>3403027</v>
      </c>
      <c r="B184" s="38">
        <v>1447745047</v>
      </c>
      <c r="C184" s="26" t="s">
        <v>244</v>
      </c>
      <c r="D184" s="26" t="s">
        <v>245</v>
      </c>
      <c r="E184" s="81">
        <v>551.11</v>
      </c>
      <c r="F184" s="176"/>
      <c r="G184" s="209"/>
    </row>
    <row r="185" spans="1:7">
      <c r="A185" s="154">
        <v>3404007</v>
      </c>
      <c r="B185" s="38">
        <v>1922038082</v>
      </c>
      <c r="C185" s="26" t="s">
        <v>246</v>
      </c>
      <c r="D185" s="26" t="s">
        <v>246</v>
      </c>
      <c r="E185" s="81">
        <v>0</v>
      </c>
      <c r="F185" s="176"/>
      <c r="G185" s="209"/>
    </row>
    <row r="186" spans="1:7">
      <c r="A186" s="154">
        <v>3404014</v>
      </c>
      <c r="B186" s="38">
        <v>1518037233</v>
      </c>
      <c r="C186" s="26" t="s">
        <v>247</v>
      </c>
      <c r="D186" s="26" t="s">
        <v>247</v>
      </c>
      <c r="E186" s="81">
        <v>0</v>
      </c>
      <c r="F186" s="176"/>
      <c r="G186" s="209"/>
    </row>
    <row r="187" spans="1:7">
      <c r="A187" s="154">
        <v>3404028</v>
      </c>
      <c r="B187" s="38">
        <v>1487900296</v>
      </c>
      <c r="C187" s="26" t="s">
        <v>248</v>
      </c>
      <c r="D187" s="26" t="s">
        <v>249</v>
      </c>
      <c r="E187" s="81">
        <v>0</v>
      </c>
      <c r="F187" s="176"/>
      <c r="G187" s="209"/>
    </row>
    <row r="188" spans="1:7">
      <c r="A188" s="154">
        <v>3404029</v>
      </c>
      <c r="B188" s="38">
        <v>1477812519</v>
      </c>
      <c r="C188" s="26" t="s">
        <v>250</v>
      </c>
      <c r="D188" s="26" t="s">
        <v>251</v>
      </c>
      <c r="E188" s="81">
        <v>0</v>
      </c>
      <c r="F188" s="176"/>
      <c r="G188" s="209"/>
    </row>
    <row r="189" spans="1:7">
      <c r="A189" s="154">
        <v>3404030</v>
      </c>
      <c r="B189" s="38">
        <v>1639357429</v>
      </c>
      <c r="C189" s="26" t="s">
        <v>252</v>
      </c>
      <c r="D189" s="26" t="s">
        <v>253</v>
      </c>
      <c r="E189" s="79">
        <v>0</v>
      </c>
      <c r="F189" s="80"/>
      <c r="G189" s="215"/>
    </row>
    <row r="190" spans="1:7" s="20" customFormat="1">
      <c r="A190" s="192">
        <v>3404034</v>
      </c>
      <c r="B190" s="51">
        <v>1558975219</v>
      </c>
      <c r="C190" s="27" t="s">
        <v>254</v>
      </c>
      <c r="D190" s="27" t="s">
        <v>255</v>
      </c>
      <c r="E190" s="82">
        <v>0</v>
      </c>
      <c r="F190" s="83"/>
      <c r="G190" s="216"/>
    </row>
    <row r="191" spans="1:7">
      <c r="A191" s="154">
        <v>3404016</v>
      </c>
      <c r="B191" s="38">
        <v>1992701486</v>
      </c>
      <c r="C191" s="26" t="s">
        <v>256</v>
      </c>
      <c r="D191" s="26" t="s">
        <v>257</v>
      </c>
      <c r="E191" s="79">
        <v>0</v>
      </c>
      <c r="F191" s="80"/>
      <c r="G191" s="215"/>
    </row>
    <row r="192" spans="1:7">
      <c r="A192" s="154" t="s">
        <v>258</v>
      </c>
      <c r="B192" s="38">
        <v>1093053118</v>
      </c>
      <c r="C192" s="26" t="s">
        <v>259</v>
      </c>
      <c r="D192" s="26" t="s">
        <v>260</v>
      </c>
      <c r="E192" s="79">
        <v>0</v>
      </c>
      <c r="F192" s="80"/>
      <c r="G192" s="215"/>
    </row>
    <row r="193" spans="1:7" ht="15" thickBot="1">
      <c r="A193" s="163">
        <v>3505588</v>
      </c>
      <c r="B193" s="164">
        <v>1902825169</v>
      </c>
      <c r="C193" s="165" t="s">
        <v>261</v>
      </c>
      <c r="D193" s="166" t="s">
        <v>261</v>
      </c>
      <c r="E193" s="217">
        <v>0</v>
      </c>
      <c r="F193" s="218"/>
      <c r="G193" s="219"/>
    </row>
    <row r="194" spans="1:7">
      <c r="A194" s="10"/>
      <c r="E194" s="86"/>
    </row>
    <row r="195" spans="1:7">
      <c r="A195" s="10"/>
      <c r="E195" s="86"/>
    </row>
    <row r="196" spans="1:7">
      <c r="A196" s="10"/>
      <c r="E196" s="86"/>
    </row>
    <row r="198" spans="1:7">
      <c r="A198" s="10"/>
      <c r="E198" s="86"/>
    </row>
    <row r="199" spans="1:7">
      <c r="A199" s="10"/>
      <c r="E199" s="86"/>
    </row>
  </sheetData>
  <pageMargins left="0.45" right="0.25" top="0.75" bottom="0.75" header="0.3" footer="0.3"/>
  <pageSetup scale="60" orientation="portrait" r:id="rId1"/>
  <headerFooter>
    <oddFooter>&amp;C&amp;P /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44A36C-B0B4-41D0-B3B3-E49564F1554C}">
  <dimension ref="A1:H198"/>
  <sheetViews>
    <sheetView tabSelected="1" zoomScale="87" zoomScaleNormal="87" workbookViewId="0">
      <pane ySplit="9" topLeftCell="A10" activePane="bottomLeft" state="frozen"/>
      <selection pane="bottomLeft" activeCell="D9" sqref="D9"/>
      <selection activeCell="C9" sqref="C9"/>
    </sheetView>
  </sheetViews>
  <sheetFormatPr defaultRowHeight="14.45"/>
  <cols>
    <col min="1" max="1" width="9.85546875" style="15" customWidth="1"/>
    <col min="2" max="2" width="15.42578125" style="10" customWidth="1"/>
    <col min="3" max="3" width="39.42578125" style="15" customWidth="1"/>
    <col min="4" max="4" width="49.42578125" style="15" customWidth="1"/>
    <col min="5" max="5" width="14.28515625" style="15" customWidth="1"/>
    <col min="6" max="6" width="14" style="18" customWidth="1"/>
    <col min="7" max="7" width="14" customWidth="1"/>
    <col min="8" max="8" width="14.28515625" customWidth="1"/>
  </cols>
  <sheetData>
    <row r="1" spans="1:8" s="94" customFormat="1" ht="18.600000000000001">
      <c r="A1" s="94" t="s">
        <v>0</v>
      </c>
      <c r="B1" s="95"/>
      <c r="F1" s="129"/>
    </row>
    <row r="2" spans="1:8" s="99" customFormat="1" ht="15.6">
      <c r="A2" s="34" t="s">
        <v>1</v>
      </c>
      <c r="B2" s="33"/>
      <c r="C2" s="115" t="s">
        <v>2</v>
      </c>
      <c r="F2" s="115"/>
    </row>
    <row r="3" spans="1:8" s="22" customFormat="1">
      <c r="A3" s="34" t="s">
        <v>301</v>
      </c>
      <c r="B3" s="90"/>
      <c r="C3" s="34"/>
      <c r="D3" s="34"/>
      <c r="F3" s="19"/>
    </row>
    <row r="4" spans="1:8" s="22" customFormat="1">
      <c r="A4" s="22" t="s">
        <v>4</v>
      </c>
      <c r="B4" s="33"/>
      <c r="F4" s="19"/>
    </row>
    <row r="5" spans="1:8" s="22" customFormat="1">
      <c r="B5" s="33"/>
      <c r="F5" s="19"/>
    </row>
    <row r="6" spans="1:8" s="22" customFormat="1">
      <c r="A6" s="19" t="s">
        <v>302</v>
      </c>
      <c r="B6" s="33"/>
    </row>
    <row r="7" spans="1:8" s="22" customFormat="1">
      <c r="A7" s="34" t="s">
        <v>303</v>
      </c>
      <c r="B7" s="33"/>
      <c r="E7" s="89"/>
      <c r="F7" s="89"/>
      <c r="G7" s="89"/>
    </row>
    <row r="8" spans="1:8" ht="15" thickBot="1">
      <c r="A8" s="3"/>
      <c r="G8" s="15"/>
      <c r="H8" s="15"/>
    </row>
    <row r="9" spans="1:8" s="96" customFormat="1" ht="44.1" thickBot="1">
      <c r="A9" s="180" t="s">
        <v>7</v>
      </c>
      <c r="B9" s="181" t="s">
        <v>8</v>
      </c>
      <c r="C9" s="182" t="s">
        <v>9</v>
      </c>
      <c r="D9" s="182" t="s">
        <v>10</v>
      </c>
      <c r="E9" s="182" t="s">
        <v>304</v>
      </c>
      <c r="F9" s="183" t="s">
        <v>305</v>
      </c>
      <c r="G9" s="198" t="s">
        <v>306</v>
      </c>
      <c r="H9" s="184" t="s">
        <v>307</v>
      </c>
    </row>
    <row r="10" spans="1:8">
      <c r="A10" s="147">
        <v>3400001</v>
      </c>
      <c r="B10" s="148">
        <v>1629283866</v>
      </c>
      <c r="C10" s="149" t="s">
        <v>14</v>
      </c>
      <c r="D10" s="149" t="s">
        <v>15</v>
      </c>
      <c r="E10" s="199">
        <v>463.95</v>
      </c>
      <c r="F10" s="149"/>
      <c r="G10" s="149"/>
      <c r="H10" s="186"/>
    </row>
    <row r="11" spans="1:8">
      <c r="A11" s="154">
        <v>3400001</v>
      </c>
      <c r="B11" s="38">
        <v>1487866315</v>
      </c>
      <c r="C11" s="26" t="s">
        <v>14</v>
      </c>
      <c r="D11" s="26" t="s">
        <v>16</v>
      </c>
      <c r="E11" s="50">
        <v>463.95</v>
      </c>
      <c r="F11" s="26"/>
      <c r="G11" s="26"/>
      <c r="H11" s="187"/>
    </row>
    <row r="12" spans="1:8">
      <c r="A12" s="154">
        <v>3400002</v>
      </c>
      <c r="B12" s="38">
        <v>1649746678</v>
      </c>
      <c r="C12" s="26" t="s">
        <v>17</v>
      </c>
      <c r="D12" s="26" t="s">
        <v>17</v>
      </c>
      <c r="E12" s="50">
        <v>1333.38</v>
      </c>
      <c r="F12" s="26"/>
      <c r="G12" s="26"/>
      <c r="H12" s="187"/>
    </row>
    <row r="13" spans="1:8">
      <c r="A13" s="154">
        <v>3400002</v>
      </c>
      <c r="B13" s="38">
        <v>1962987677</v>
      </c>
      <c r="C13" s="26" t="s">
        <v>18</v>
      </c>
      <c r="D13" s="26" t="s">
        <v>19</v>
      </c>
      <c r="E13" s="50">
        <v>1333.38</v>
      </c>
      <c r="F13" s="26"/>
      <c r="G13" s="26"/>
      <c r="H13" s="187"/>
    </row>
    <row r="14" spans="1:8" s="20" customFormat="1">
      <c r="A14" s="154">
        <v>3400002</v>
      </c>
      <c r="B14" s="38">
        <f>'[1]Consolidated Raw Data '!$C$14</f>
        <v>1881626075</v>
      </c>
      <c r="C14" s="26" t="s">
        <v>18</v>
      </c>
      <c r="D14" s="26" t="s">
        <v>19</v>
      </c>
      <c r="E14" s="50">
        <v>1333.38</v>
      </c>
      <c r="F14" s="26"/>
      <c r="G14" s="26"/>
      <c r="H14" s="187"/>
    </row>
    <row r="15" spans="1:8">
      <c r="A15" s="154">
        <v>3400003</v>
      </c>
      <c r="B15" s="38">
        <v>1366449282</v>
      </c>
      <c r="C15" s="26" t="s">
        <v>20</v>
      </c>
      <c r="D15" s="26" t="s">
        <v>20</v>
      </c>
      <c r="E15" s="50">
        <v>463.95</v>
      </c>
      <c r="F15" s="26"/>
      <c r="G15" s="26"/>
      <c r="H15" s="187"/>
    </row>
    <row r="16" spans="1:8">
      <c r="A16" s="154">
        <v>3400004</v>
      </c>
      <c r="B16" s="38">
        <v>1396746228</v>
      </c>
      <c r="C16" s="26" t="s">
        <v>21</v>
      </c>
      <c r="D16" s="26" t="s">
        <v>21</v>
      </c>
      <c r="E16" s="50">
        <v>463.95</v>
      </c>
      <c r="F16" s="26"/>
      <c r="G16" s="26"/>
      <c r="H16" s="187"/>
    </row>
    <row r="17" spans="1:8">
      <c r="A17" s="154">
        <v>3400004</v>
      </c>
      <c r="B17" s="38">
        <v>1568463289</v>
      </c>
      <c r="C17" s="26" t="s">
        <v>22</v>
      </c>
      <c r="D17" s="26" t="s">
        <v>21</v>
      </c>
      <c r="E17" s="50">
        <v>463.95</v>
      </c>
      <c r="F17" s="26"/>
      <c r="G17" s="26"/>
      <c r="H17" s="187"/>
    </row>
    <row r="18" spans="1:8">
      <c r="A18" s="154">
        <v>3400008</v>
      </c>
      <c r="B18" s="38">
        <v>1457345597</v>
      </c>
      <c r="C18" s="26" t="s">
        <v>23</v>
      </c>
      <c r="D18" s="26" t="s">
        <v>23</v>
      </c>
      <c r="E18" s="50">
        <v>411.97</v>
      </c>
      <c r="F18" s="26"/>
      <c r="G18" s="26"/>
      <c r="H18" s="187"/>
    </row>
    <row r="19" spans="1:8">
      <c r="A19" s="154">
        <v>3400008</v>
      </c>
      <c r="B19" s="38">
        <v>1902890742</v>
      </c>
      <c r="C19" s="26" t="s">
        <v>23</v>
      </c>
      <c r="D19" s="26" t="s">
        <v>24</v>
      </c>
      <c r="E19" s="50">
        <v>411.97</v>
      </c>
      <c r="F19" s="26"/>
      <c r="G19" s="26"/>
      <c r="H19" s="187"/>
    </row>
    <row r="20" spans="1:8">
      <c r="A20" s="154">
        <v>3400010</v>
      </c>
      <c r="B20" s="38">
        <v>1750353462</v>
      </c>
      <c r="C20" s="26" t="s">
        <v>25</v>
      </c>
      <c r="D20" s="26" t="s">
        <v>25</v>
      </c>
      <c r="E20" s="50">
        <v>463.95</v>
      </c>
      <c r="F20" s="26"/>
      <c r="G20" s="26"/>
      <c r="H20" s="187"/>
    </row>
    <row r="21" spans="1:8">
      <c r="A21" s="154">
        <v>3400010</v>
      </c>
      <c r="B21" s="38">
        <v>1215105713</v>
      </c>
      <c r="C21" s="26" t="s">
        <v>26</v>
      </c>
      <c r="D21" s="26" t="s">
        <v>27</v>
      </c>
      <c r="E21" s="50">
        <v>463.95</v>
      </c>
      <c r="F21" s="26"/>
      <c r="G21" s="26"/>
      <c r="H21" s="187"/>
    </row>
    <row r="22" spans="1:8">
      <c r="A22" s="154">
        <v>3400013</v>
      </c>
      <c r="B22" s="38">
        <v>1245321181</v>
      </c>
      <c r="C22" s="26" t="s">
        <v>28</v>
      </c>
      <c r="D22" s="26" t="s">
        <v>28</v>
      </c>
      <c r="E22" s="50">
        <v>463.95</v>
      </c>
      <c r="F22" s="26"/>
      <c r="G22" s="26"/>
      <c r="H22" s="187"/>
    </row>
    <row r="23" spans="1:8">
      <c r="A23" s="154">
        <v>3400013</v>
      </c>
      <c r="B23" s="38">
        <v>1487743340</v>
      </c>
      <c r="C23" s="26" t="s">
        <v>28</v>
      </c>
      <c r="D23" s="26" t="s">
        <v>29</v>
      </c>
      <c r="E23" s="50">
        <v>463.95</v>
      </c>
      <c r="F23" s="26"/>
      <c r="G23" s="26"/>
      <c r="H23" s="187"/>
    </row>
    <row r="24" spans="1:8">
      <c r="A24" s="154">
        <v>3400014</v>
      </c>
      <c r="B24" s="38">
        <v>1447200233</v>
      </c>
      <c r="C24" s="26" t="s">
        <v>30</v>
      </c>
      <c r="D24" s="26" t="s">
        <v>31</v>
      </c>
      <c r="E24" s="50">
        <v>463.95</v>
      </c>
      <c r="F24" s="26"/>
      <c r="G24" s="26"/>
      <c r="H24" s="187"/>
    </row>
    <row r="25" spans="1:8">
      <c r="A25" s="154">
        <v>3400014</v>
      </c>
      <c r="B25" s="38">
        <v>1114979663</v>
      </c>
      <c r="C25" s="26" t="s">
        <v>30</v>
      </c>
      <c r="D25" s="26" t="s">
        <v>32</v>
      </c>
      <c r="E25" s="50">
        <v>463.95</v>
      </c>
      <c r="F25" s="26"/>
      <c r="G25" s="26"/>
      <c r="H25" s="187"/>
    </row>
    <row r="26" spans="1:8">
      <c r="A26" s="154">
        <v>3400014</v>
      </c>
      <c r="B26" s="38">
        <v>1902858459</v>
      </c>
      <c r="C26" s="26" t="s">
        <v>30</v>
      </c>
      <c r="D26" s="26" t="s">
        <v>33</v>
      </c>
      <c r="E26" s="50">
        <v>463.95</v>
      </c>
      <c r="F26" s="26"/>
      <c r="G26" s="26"/>
      <c r="H26" s="187"/>
    </row>
    <row r="27" spans="1:8">
      <c r="A27" s="154">
        <v>3400015</v>
      </c>
      <c r="B27" s="38">
        <v>1508843566</v>
      </c>
      <c r="C27" s="26" t="s">
        <v>34</v>
      </c>
      <c r="D27" s="26" t="s">
        <v>35</v>
      </c>
      <c r="E27" s="50">
        <v>463.95</v>
      </c>
      <c r="F27" s="26"/>
      <c r="G27" s="26"/>
      <c r="H27" s="187"/>
    </row>
    <row r="28" spans="1:8">
      <c r="A28" s="154">
        <v>3400015</v>
      </c>
      <c r="B28" s="38">
        <v>1215900618</v>
      </c>
      <c r="C28" s="26" t="s">
        <v>34</v>
      </c>
      <c r="D28" s="26" t="s">
        <v>36</v>
      </c>
      <c r="E28" s="50">
        <v>463.95</v>
      </c>
      <c r="F28" s="26"/>
      <c r="G28" s="26"/>
      <c r="H28" s="187"/>
    </row>
    <row r="29" spans="1:8">
      <c r="A29" s="154">
        <v>3400015</v>
      </c>
      <c r="B29" s="38">
        <v>1528031762</v>
      </c>
      <c r="C29" s="26" t="s">
        <v>34</v>
      </c>
      <c r="D29" s="26" t="s">
        <v>37</v>
      </c>
      <c r="E29" s="50">
        <v>463.95</v>
      </c>
      <c r="F29" s="26"/>
      <c r="G29" s="26"/>
      <c r="H29" s="187"/>
    </row>
    <row r="30" spans="1:8">
      <c r="A30" s="154">
        <v>3400016</v>
      </c>
      <c r="B30" s="38">
        <v>1407962046</v>
      </c>
      <c r="C30" s="26" t="s">
        <v>38</v>
      </c>
      <c r="D30" s="26" t="s">
        <v>38</v>
      </c>
      <c r="E30" s="50">
        <v>463.95</v>
      </c>
      <c r="F30" s="26"/>
      <c r="G30" s="26"/>
      <c r="H30" s="187"/>
    </row>
    <row r="31" spans="1:8">
      <c r="A31" s="154">
        <v>3400017</v>
      </c>
      <c r="B31" s="38">
        <v>1144247982</v>
      </c>
      <c r="C31" s="26" t="s">
        <v>39</v>
      </c>
      <c r="D31" s="26" t="s">
        <v>40</v>
      </c>
      <c r="E31" s="50">
        <v>441.18</v>
      </c>
      <c r="F31" s="26"/>
      <c r="G31" s="26"/>
      <c r="H31" s="187"/>
    </row>
    <row r="32" spans="1:8">
      <c r="A32" s="154">
        <v>3400020</v>
      </c>
      <c r="B32" s="38">
        <v>1902836943</v>
      </c>
      <c r="C32" s="26" t="s">
        <v>41</v>
      </c>
      <c r="D32" s="26" t="s">
        <v>41</v>
      </c>
      <c r="E32" s="50">
        <v>463.95</v>
      </c>
      <c r="F32" s="26"/>
      <c r="G32" s="26"/>
      <c r="H32" s="187"/>
    </row>
    <row r="33" spans="1:8">
      <c r="A33" s="154">
        <v>3400021</v>
      </c>
      <c r="B33" s="38">
        <v>1326442336</v>
      </c>
      <c r="C33" s="26" t="s">
        <v>14</v>
      </c>
      <c r="D33" s="26" t="s">
        <v>42</v>
      </c>
      <c r="E33" s="50">
        <v>463.95</v>
      </c>
      <c r="F33" s="26"/>
      <c r="G33" s="26"/>
      <c r="H33" s="187"/>
    </row>
    <row r="34" spans="1:8">
      <c r="A34" s="154">
        <v>3400023</v>
      </c>
      <c r="B34" s="38">
        <v>1427075027</v>
      </c>
      <c r="C34" s="26" t="s">
        <v>43</v>
      </c>
      <c r="D34" s="26" t="s">
        <v>44</v>
      </c>
      <c r="E34" s="50">
        <v>417.11</v>
      </c>
      <c r="F34" s="26"/>
      <c r="G34" s="26"/>
      <c r="H34" s="187"/>
    </row>
    <row r="35" spans="1:8">
      <c r="A35" s="154">
        <v>3400023</v>
      </c>
      <c r="B35" s="38">
        <v>1265466452</v>
      </c>
      <c r="C35" s="26" t="s">
        <v>43</v>
      </c>
      <c r="D35" s="26" t="s">
        <v>45</v>
      </c>
      <c r="E35" s="50">
        <v>417.11</v>
      </c>
      <c r="F35" s="26"/>
      <c r="G35" s="26"/>
      <c r="H35" s="187"/>
    </row>
    <row r="36" spans="1:8">
      <c r="A36" s="154">
        <v>3400024</v>
      </c>
      <c r="B36" s="38">
        <v>1609857432</v>
      </c>
      <c r="C36" s="26" t="s">
        <v>46</v>
      </c>
      <c r="D36" s="26" t="s">
        <v>46</v>
      </c>
      <c r="E36" s="50">
        <v>463.95</v>
      </c>
      <c r="F36" s="26"/>
      <c r="G36" s="26"/>
      <c r="H36" s="187"/>
    </row>
    <row r="37" spans="1:8">
      <c r="A37" s="154">
        <v>3400027</v>
      </c>
      <c r="B37" s="38">
        <v>1962446385</v>
      </c>
      <c r="C37" s="26" t="s">
        <v>47</v>
      </c>
      <c r="D37" s="26" t="s">
        <v>47</v>
      </c>
      <c r="E37" s="50">
        <v>463.95</v>
      </c>
      <c r="F37" s="26"/>
      <c r="G37" s="26"/>
      <c r="H37" s="187"/>
    </row>
    <row r="38" spans="1:8">
      <c r="A38" s="154">
        <v>3400027</v>
      </c>
      <c r="B38" s="39">
        <v>1760426183</v>
      </c>
      <c r="C38" s="26" t="s">
        <v>48</v>
      </c>
      <c r="D38" s="26" t="s">
        <v>49</v>
      </c>
      <c r="E38" s="50">
        <v>463.95</v>
      </c>
      <c r="F38" s="26"/>
      <c r="G38" s="26"/>
      <c r="H38" s="187"/>
    </row>
    <row r="39" spans="1:8">
      <c r="A39" s="154">
        <v>3400028</v>
      </c>
      <c r="B39" s="38">
        <v>1639172869</v>
      </c>
      <c r="C39" s="26" t="s">
        <v>50</v>
      </c>
      <c r="D39" s="26" t="s">
        <v>51</v>
      </c>
      <c r="E39" s="50">
        <v>438.84</v>
      </c>
      <c r="F39" s="26"/>
      <c r="G39" s="26"/>
      <c r="H39" s="187"/>
    </row>
    <row r="40" spans="1:8">
      <c r="A40" s="154">
        <v>3400028</v>
      </c>
      <c r="B40" s="38">
        <v>1821091851</v>
      </c>
      <c r="C40" s="26" t="s">
        <v>50</v>
      </c>
      <c r="D40" s="26" t="s">
        <v>52</v>
      </c>
      <c r="E40" s="50">
        <v>438.84</v>
      </c>
      <c r="F40" s="26"/>
      <c r="G40" s="26"/>
      <c r="H40" s="187"/>
    </row>
    <row r="41" spans="1:8">
      <c r="A41" s="154">
        <v>3400030</v>
      </c>
      <c r="B41" s="38">
        <v>1992703540</v>
      </c>
      <c r="C41" s="26" t="s">
        <v>53</v>
      </c>
      <c r="D41" s="26" t="s">
        <v>53</v>
      </c>
      <c r="E41" s="50">
        <v>1094.56</v>
      </c>
      <c r="F41" s="26"/>
      <c r="G41" s="26"/>
      <c r="H41" s="187"/>
    </row>
    <row r="42" spans="1:8">
      <c r="A42" s="154">
        <v>3400030</v>
      </c>
      <c r="B42" s="38">
        <v>1326045857</v>
      </c>
      <c r="C42" s="26" t="s">
        <v>54</v>
      </c>
      <c r="D42" s="26" t="s">
        <v>55</v>
      </c>
      <c r="E42" s="50">
        <v>1094.56</v>
      </c>
      <c r="F42" s="26"/>
      <c r="G42" s="26"/>
      <c r="H42" s="187"/>
    </row>
    <row r="43" spans="1:8">
      <c r="A43" s="154">
        <v>3400032</v>
      </c>
      <c r="B43" s="38">
        <v>1013918960</v>
      </c>
      <c r="C43" s="26" t="s">
        <v>56</v>
      </c>
      <c r="D43" s="26" t="s">
        <v>57</v>
      </c>
      <c r="E43" s="50">
        <v>463.95</v>
      </c>
      <c r="F43" s="26"/>
      <c r="G43" s="26"/>
      <c r="H43" s="187"/>
    </row>
    <row r="44" spans="1:8">
      <c r="A44" s="154" t="s">
        <v>58</v>
      </c>
      <c r="B44" s="38">
        <v>1093708711</v>
      </c>
      <c r="C44" s="26" t="s">
        <v>59</v>
      </c>
      <c r="D44" s="26" t="s">
        <v>60</v>
      </c>
      <c r="E44" s="50">
        <v>463.95</v>
      </c>
      <c r="F44" s="26"/>
      <c r="G44" s="26"/>
      <c r="H44" s="187"/>
    </row>
    <row r="45" spans="1:8">
      <c r="A45" s="154" t="s">
        <v>58</v>
      </c>
      <c r="B45" s="38">
        <v>1790875953</v>
      </c>
      <c r="C45" s="26" t="s">
        <v>59</v>
      </c>
      <c r="D45" s="26" t="s">
        <v>61</v>
      </c>
      <c r="E45" s="50">
        <v>463.95</v>
      </c>
      <c r="F45" s="26"/>
      <c r="G45" s="26"/>
      <c r="H45" s="187"/>
    </row>
    <row r="46" spans="1:8">
      <c r="A46" s="154" t="s">
        <v>58</v>
      </c>
      <c r="B46" s="38">
        <v>1558765529</v>
      </c>
      <c r="C46" s="26" t="s">
        <v>14</v>
      </c>
      <c r="D46" s="26" t="s">
        <v>62</v>
      </c>
      <c r="E46" s="50">
        <v>463.95</v>
      </c>
      <c r="F46" s="26"/>
      <c r="G46" s="26"/>
      <c r="H46" s="187"/>
    </row>
    <row r="47" spans="1:8">
      <c r="A47" s="154" t="s">
        <v>58</v>
      </c>
      <c r="B47" s="38">
        <v>1619372216</v>
      </c>
      <c r="C47" s="26" t="s">
        <v>14</v>
      </c>
      <c r="D47" s="26" t="s">
        <v>63</v>
      </c>
      <c r="E47" s="50">
        <v>463.95</v>
      </c>
      <c r="F47" s="26"/>
      <c r="G47" s="26"/>
      <c r="H47" s="187"/>
    </row>
    <row r="48" spans="1:8">
      <c r="A48" s="154">
        <v>3400039</v>
      </c>
      <c r="B48" s="38">
        <v>1417944224</v>
      </c>
      <c r="C48" s="26" t="s">
        <v>64</v>
      </c>
      <c r="D48" s="26" t="s">
        <v>64</v>
      </c>
      <c r="E48" s="50">
        <v>463.95</v>
      </c>
      <c r="F48" s="26"/>
      <c r="G48" s="26"/>
      <c r="H48" s="187"/>
    </row>
    <row r="49" spans="1:8">
      <c r="A49" s="154">
        <v>3400040</v>
      </c>
      <c r="B49" s="38">
        <v>1043218944</v>
      </c>
      <c r="C49" s="26" t="s">
        <v>65</v>
      </c>
      <c r="D49" s="26" t="s">
        <v>66</v>
      </c>
      <c r="E49" s="50">
        <v>1720.54</v>
      </c>
      <c r="F49" s="26"/>
      <c r="G49" s="26"/>
      <c r="H49" s="187"/>
    </row>
    <row r="50" spans="1:8">
      <c r="A50" s="154">
        <v>3400040</v>
      </c>
      <c r="B50" s="38">
        <v>1649252933</v>
      </c>
      <c r="C50" s="26" t="s">
        <v>65</v>
      </c>
      <c r="D50" s="26" t="s">
        <v>67</v>
      </c>
      <c r="E50" s="50">
        <v>1720.54</v>
      </c>
      <c r="F50" s="26"/>
      <c r="G50" s="26"/>
      <c r="H50" s="187"/>
    </row>
    <row r="51" spans="1:8">
      <c r="A51" s="154">
        <v>3400040</v>
      </c>
      <c r="B51" s="38">
        <v>1558343848</v>
      </c>
      <c r="C51" s="26" t="s">
        <v>65</v>
      </c>
      <c r="D51" s="26" t="s">
        <v>68</v>
      </c>
      <c r="E51" s="50">
        <v>1720.54</v>
      </c>
      <c r="F51" s="26"/>
      <c r="G51" s="26"/>
      <c r="H51" s="187"/>
    </row>
    <row r="52" spans="1:8" s="21" customFormat="1">
      <c r="A52" s="157">
        <v>3400040</v>
      </c>
      <c r="B52" s="53">
        <v>1780359687</v>
      </c>
      <c r="C52" s="46" t="s">
        <v>65</v>
      </c>
      <c r="D52" s="46" t="s">
        <v>69</v>
      </c>
      <c r="E52" s="134"/>
      <c r="F52" s="76"/>
      <c r="G52" s="134">
        <v>1720.54</v>
      </c>
      <c r="H52" s="158"/>
    </row>
    <row r="53" spans="1:8">
      <c r="A53" s="154">
        <v>3400041</v>
      </c>
      <c r="B53" s="38">
        <v>1114974029</v>
      </c>
      <c r="C53" s="26" t="s">
        <v>70</v>
      </c>
      <c r="D53" s="26" t="s">
        <v>71</v>
      </c>
      <c r="E53" s="50">
        <v>463.95</v>
      </c>
      <c r="F53" s="26"/>
      <c r="G53" s="26"/>
      <c r="H53" s="187"/>
    </row>
    <row r="54" spans="1:8">
      <c r="A54" s="154">
        <v>3400042</v>
      </c>
      <c r="B54" s="38">
        <v>1679535496</v>
      </c>
      <c r="C54" s="26" t="s">
        <v>72</v>
      </c>
      <c r="D54" s="26" t="s">
        <v>72</v>
      </c>
      <c r="E54" s="50">
        <v>463.95</v>
      </c>
      <c r="F54" s="26"/>
      <c r="G54" s="26"/>
      <c r="H54" s="187"/>
    </row>
    <row r="55" spans="1:8">
      <c r="A55" s="154">
        <v>3400047</v>
      </c>
      <c r="B55" s="38">
        <v>1144211301</v>
      </c>
      <c r="C55" s="26" t="s">
        <v>73</v>
      </c>
      <c r="D55" s="26" t="s">
        <v>73</v>
      </c>
      <c r="E55" s="50">
        <v>463.95</v>
      </c>
      <c r="F55" s="26"/>
      <c r="G55" s="26"/>
      <c r="H55" s="187"/>
    </row>
    <row r="56" spans="1:8">
      <c r="A56" s="154">
        <v>3400047</v>
      </c>
      <c r="B56" s="38">
        <v>1063480531</v>
      </c>
      <c r="C56" s="26" t="s">
        <v>73</v>
      </c>
      <c r="D56" s="26" t="s">
        <v>74</v>
      </c>
      <c r="E56" s="50">
        <v>463.95</v>
      </c>
      <c r="F56" s="26"/>
      <c r="G56" s="26"/>
      <c r="H56" s="187"/>
    </row>
    <row r="57" spans="1:8">
      <c r="A57" s="154">
        <v>3400047</v>
      </c>
      <c r="B57" s="38">
        <v>1114995677</v>
      </c>
      <c r="C57" s="26" t="s">
        <v>73</v>
      </c>
      <c r="D57" s="26" t="s">
        <v>75</v>
      </c>
      <c r="E57" s="50">
        <v>463.95</v>
      </c>
      <c r="F57" s="26"/>
      <c r="G57" s="26"/>
      <c r="H57" s="187"/>
    </row>
    <row r="58" spans="1:8">
      <c r="A58" s="154">
        <v>3400049</v>
      </c>
      <c r="B58" s="38">
        <v>1437221785</v>
      </c>
      <c r="C58" s="26" t="s">
        <v>76</v>
      </c>
      <c r="D58" s="26" t="s">
        <v>76</v>
      </c>
      <c r="E58" s="50">
        <v>463.95</v>
      </c>
      <c r="F58" s="26"/>
      <c r="G58" s="26"/>
      <c r="H58" s="187"/>
    </row>
    <row r="59" spans="1:8">
      <c r="A59" s="154">
        <v>3400050</v>
      </c>
      <c r="B59" s="38">
        <v>1427030774</v>
      </c>
      <c r="C59" s="26" t="s">
        <v>77</v>
      </c>
      <c r="D59" s="26" t="s">
        <v>77</v>
      </c>
      <c r="E59" s="50">
        <v>463.95</v>
      </c>
      <c r="F59" s="26"/>
      <c r="G59" s="26"/>
      <c r="H59" s="187"/>
    </row>
    <row r="60" spans="1:8">
      <c r="A60" s="154">
        <v>3400051</v>
      </c>
      <c r="B60" s="38">
        <v>1205859766</v>
      </c>
      <c r="C60" s="26" t="s">
        <v>78</v>
      </c>
      <c r="D60" s="26" t="s">
        <v>78</v>
      </c>
      <c r="E60" s="50">
        <v>463.95</v>
      </c>
      <c r="F60" s="26"/>
      <c r="G60" s="26"/>
      <c r="H60" s="187"/>
    </row>
    <row r="61" spans="1:8">
      <c r="A61" s="154">
        <v>3400053</v>
      </c>
      <c r="B61" s="38">
        <v>1881647204</v>
      </c>
      <c r="C61" s="26" t="s">
        <v>79</v>
      </c>
      <c r="D61" s="26" t="s">
        <v>80</v>
      </c>
      <c r="E61" s="50">
        <v>1204.1500000000001</v>
      </c>
      <c r="F61" s="26"/>
      <c r="G61" s="26"/>
      <c r="H61" s="187"/>
    </row>
    <row r="62" spans="1:8">
      <c r="A62" s="154">
        <v>3400053</v>
      </c>
      <c r="B62" s="38">
        <v>1497708838</v>
      </c>
      <c r="C62" s="26" t="s">
        <v>79</v>
      </c>
      <c r="D62" s="40" t="s">
        <v>81</v>
      </c>
      <c r="E62" s="50">
        <v>1204.1500000000001</v>
      </c>
      <c r="F62" s="26"/>
      <c r="G62" s="26"/>
      <c r="H62" s="187"/>
    </row>
    <row r="63" spans="1:8">
      <c r="A63" s="154">
        <v>3400060</v>
      </c>
      <c r="B63" s="38">
        <v>1326048810</v>
      </c>
      <c r="C63" s="26" t="s">
        <v>70</v>
      </c>
      <c r="D63" s="26" t="s">
        <v>82</v>
      </c>
      <c r="E63" s="50">
        <v>463.95</v>
      </c>
      <c r="F63" s="26"/>
      <c r="G63" s="26"/>
      <c r="H63" s="187"/>
    </row>
    <row r="64" spans="1:8">
      <c r="A64" s="154">
        <v>3400061</v>
      </c>
      <c r="B64" s="38">
        <v>1932208576</v>
      </c>
      <c r="C64" s="26" t="s">
        <v>70</v>
      </c>
      <c r="D64" s="26" t="s">
        <v>83</v>
      </c>
      <c r="E64" s="50">
        <v>1367.47</v>
      </c>
      <c r="F64" s="26"/>
      <c r="G64" s="26"/>
      <c r="H64" s="187"/>
    </row>
    <row r="65" spans="1:8">
      <c r="A65" s="154">
        <v>3400061</v>
      </c>
      <c r="B65" s="38">
        <v>1427142355</v>
      </c>
      <c r="C65" s="26" t="s">
        <v>70</v>
      </c>
      <c r="D65" s="26" t="s">
        <v>84</v>
      </c>
      <c r="E65" s="50">
        <v>1367.47</v>
      </c>
      <c r="F65" s="26"/>
      <c r="G65" s="26"/>
      <c r="H65" s="187"/>
    </row>
    <row r="66" spans="1:8">
      <c r="A66" s="154">
        <v>3400061</v>
      </c>
      <c r="B66" s="38">
        <v>1043304975</v>
      </c>
      <c r="C66" s="26" t="s">
        <v>70</v>
      </c>
      <c r="D66" s="26" t="s">
        <v>85</v>
      </c>
      <c r="E66" s="50">
        <v>1367.47</v>
      </c>
      <c r="F66" s="26"/>
      <c r="G66" s="26"/>
      <c r="H66" s="187"/>
    </row>
    <row r="67" spans="1:8">
      <c r="A67" s="154">
        <v>3400064</v>
      </c>
      <c r="B67" s="38">
        <v>1881614071</v>
      </c>
      <c r="C67" s="26" t="s">
        <v>86</v>
      </c>
      <c r="D67" s="26" t="s">
        <v>86</v>
      </c>
      <c r="E67" s="50">
        <v>463.95</v>
      </c>
      <c r="F67" s="26"/>
      <c r="G67" s="26"/>
      <c r="H67" s="187"/>
    </row>
    <row r="68" spans="1:8">
      <c r="A68" s="154">
        <v>3400068</v>
      </c>
      <c r="B68" s="38">
        <v>1376537555</v>
      </c>
      <c r="C68" s="26" t="s">
        <v>87</v>
      </c>
      <c r="D68" s="26" t="s">
        <v>87</v>
      </c>
      <c r="E68" s="50">
        <v>463.95</v>
      </c>
      <c r="F68" s="26"/>
      <c r="G68" s="26"/>
      <c r="H68" s="187"/>
    </row>
    <row r="69" spans="1:8">
      <c r="A69" s="154">
        <v>3400069</v>
      </c>
      <c r="B69" s="38">
        <v>1972579837</v>
      </c>
      <c r="C69" s="26" t="s">
        <v>88</v>
      </c>
      <c r="D69" s="26" t="s">
        <v>88</v>
      </c>
      <c r="E69" s="50">
        <v>463.95</v>
      </c>
      <c r="F69" s="26"/>
      <c r="G69" s="26"/>
      <c r="H69" s="187"/>
    </row>
    <row r="70" spans="1:8">
      <c r="A70" s="154">
        <v>3400069</v>
      </c>
      <c r="B70" s="38">
        <v>1790752236</v>
      </c>
      <c r="C70" s="26" t="s">
        <v>88</v>
      </c>
      <c r="D70" s="26" t="s">
        <v>89</v>
      </c>
      <c r="E70" s="50">
        <v>463.95</v>
      </c>
      <c r="F70" s="26"/>
      <c r="G70" s="26"/>
      <c r="H70" s="187"/>
    </row>
    <row r="71" spans="1:8">
      <c r="A71" s="154">
        <v>3400070</v>
      </c>
      <c r="B71" s="38">
        <v>1326010273</v>
      </c>
      <c r="C71" s="26" t="s">
        <v>90</v>
      </c>
      <c r="D71" s="26" t="s">
        <v>90</v>
      </c>
      <c r="E71" s="50">
        <v>463.95</v>
      </c>
      <c r="F71" s="26"/>
      <c r="G71" s="26"/>
      <c r="H71" s="187"/>
    </row>
    <row r="72" spans="1:8">
      <c r="A72" s="154">
        <v>3400070</v>
      </c>
      <c r="B72" s="38">
        <v>1518989946</v>
      </c>
      <c r="C72" s="26" t="s">
        <v>90</v>
      </c>
      <c r="D72" s="26" t="s">
        <v>91</v>
      </c>
      <c r="E72" s="50">
        <v>463.95</v>
      </c>
      <c r="F72" s="26"/>
      <c r="G72" s="26"/>
      <c r="H72" s="187"/>
    </row>
    <row r="73" spans="1:8">
      <c r="A73" s="154">
        <v>3400071</v>
      </c>
      <c r="B73" s="38">
        <v>1922144757</v>
      </c>
      <c r="C73" s="26" t="s">
        <v>92</v>
      </c>
      <c r="D73" s="26" t="s">
        <v>93</v>
      </c>
      <c r="E73" s="50">
        <v>463.95</v>
      </c>
      <c r="F73" s="26"/>
      <c r="G73" s="26"/>
      <c r="H73" s="187"/>
    </row>
    <row r="74" spans="1:8">
      <c r="A74" s="154">
        <v>3400073</v>
      </c>
      <c r="B74" s="38">
        <v>1013916352</v>
      </c>
      <c r="C74" s="26" t="s">
        <v>94</v>
      </c>
      <c r="D74" s="26" t="s">
        <v>94</v>
      </c>
      <c r="E74" s="50">
        <v>463.95</v>
      </c>
      <c r="F74" s="26"/>
      <c r="G74" s="26"/>
      <c r="H74" s="187"/>
    </row>
    <row r="75" spans="1:8">
      <c r="A75" s="154">
        <v>3400075</v>
      </c>
      <c r="B75" s="38">
        <v>1770640575</v>
      </c>
      <c r="C75" s="26" t="s">
        <v>95</v>
      </c>
      <c r="D75" s="26" t="s">
        <v>96</v>
      </c>
      <c r="E75" s="50">
        <v>463.95</v>
      </c>
      <c r="F75" s="26"/>
      <c r="G75" s="26"/>
      <c r="H75" s="187"/>
    </row>
    <row r="76" spans="1:8">
      <c r="A76" s="154">
        <v>3400075</v>
      </c>
      <c r="B76" s="38">
        <v>1700860491</v>
      </c>
      <c r="C76" s="26" t="s">
        <v>97</v>
      </c>
      <c r="D76" s="26" t="s">
        <v>98</v>
      </c>
      <c r="E76" s="50">
        <v>463.95</v>
      </c>
      <c r="F76" s="26"/>
      <c r="G76" s="26"/>
      <c r="H76" s="187"/>
    </row>
    <row r="77" spans="1:8">
      <c r="A77" s="154">
        <v>3400084</v>
      </c>
      <c r="B77" s="38">
        <v>1265407175</v>
      </c>
      <c r="C77" s="26" t="s">
        <v>99</v>
      </c>
      <c r="D77" s="26" t="s">
        <v>100</v>
      </c>
      <c r="E77" s="50">
        <v>463.95</v>
      </c>
      <c r="F77" s="26"/>
      <c r="G77" s="26"/>
      <c r="H77" s="187"/>
    </row>
    <row r="78" spans="1:8">
      <c r="A78" s="154">
        <v>3400084</v>
      </c>
      <c r="B78" s="38">
        <v>1659856060</v>
      </c>
      <c r="C78" s="26" t="s">
        <v>14</v>
      </c>
      <c r="D78" s="26" t="s">
        <v>101</v>
      </c>
      <c r="E78" s="50">
        <v>463.95</v>
      </c>
      <c r="F78" s="26"/>
      <c r="G78" s="26"/>
      <c r="H78" s="187"/>
    </row>
    <row r="79" spans="1:8">
      <c r="A79" s="154">
        <v>3400085</v>
      </c>
      <c r="B79" s="38">
        <v>1801848767</v>
      </c>
      <c r="C79" s="26" t="s">
        <v>102</v>
      </c>
      <c r="D79" s="26" t="s">
        <v>103</v>
      </c>
      <c r="E79" s="50">
        <v>463.95</v>
      </c>
      <c r="F79" s="26"/>
      <c r="G79" s="26"/>
      <c r="H79" s="187"/>
    </row>
    <row r="80" spans="1:8">
      <c r="A80" s="154">
        <v>3400085</v>
      </c>
      <c r="B80" s="38">
        <v>1710938949</v>
      </c>
      <c r="C80" s="26" t="s">
        <v>102</v>
      </c>
      <c r="D80" s="26" t="s">
        <v>104</v>
      </c>
      <c r="E80" s="50">
        <v>463.95</v>
      </c>
      <c r="F80" s="26"/>
      <c r="G80" s="26"/>
      <c r="H80" s="187"/>
    </row>
    <row r="81" spans="1:8">
      <c r="A81" s="154">
        <v>3400087</v>
      </c>
      <c r="B81" s="38">
        <v>1225513948</v>
      </c>
      <c r="C81" s="26" t="s">
        <v>105</v>
      </c>
      <c r="D81" s="26" t="s">
        <v>106</v>
      </c>
      <c r="E81" s="50">
        <v>463.95</v>
      </c>
      <c r="F81" s="26"/>
      <c r="G81" s="26"/>
      <c r="H81" s="187"/>
    </row>
    <row r="82" spans="1:8" s="20" customFormat="1">
      <c r="A82" s="154">
        <v>3400090</v>
      </c>
      <c r="B82" s="38">
        <v>1619911104</v>
      </c>
      <c r="C82" s="26" t="s">
        <v>107</v>
      </c>
      <c r="D82" s="26" t="s">
        <v>108</v>
      </c>
      <c r="E82" s="50">
        <v>463.95</v>
      </c>
      <c r="F82" s="26"/>
      <c r="G82" s="26"/>
      <c r="H82" s="187"/>
    </row>
    <row r="83" spans="1:8">
      <c r="A83" s="154">
        <v>3400090</v>
      </c>
      <c r="B83" s="38">
        <v>1780628354</v>
      </c>
      <c r="C83" s="26" t="s">
        <v>107</v>
      </c>
      <c r="D83" s="26" t="s">
        <v>109</v>
      </c>
      <c r="E83" s="50">
        <v>463.95</v>
      </c>
      <c r="F83" s="26"/>
      <c r="G83" s="26"/>
      <c r="H83" s="187"/>
    </row>
    <row r="84" spans="1:8">
      <c r="A84" s="154">
        <v>3400091</v>
      </c>
      <c r="B84" s="38">
        <v>1477591055</v>
      </c>
      <c r="C84" s="26" t="s">
        <v>110</v>
      </c>
      <c r="D84" s="26" t="s">
        <v>110</v>
      </c>
      <c r="E84" s="50">
        <v>463.94</v>
      </c>
      <c r="F84" s="26"/>
      <c r="G84" s="26"/>
      <c r="H84" s="187"/>
    </row>
    <row r="85" spans="1:8">
      <c r="A85" s="154">
        <v>3400091</v>
      </c>
      <c r="B85" s="39">
        <v>1962515353</v>
      </c>
      <c r="C85" s="26" t="s">
        <v>110</v>
      </c>
      <c r="D85" s="26" t="s">
        <v>111</v>
      </c>
      <c r="E85" s="50">
        <v>463.94</v>
      </c>
      <c r="F85" s="26"/>
      <c r="G85" s="26"/>
      <c r="H85" s="187"/>
    </row>
    <row r="86" spans="1:8">
      <c r="A86" s="154">
        <v>3400091</v>
      </c>
      <c r="B86" s="39">
        <v>1295848562</v>
      </c>
      <c r="C86" s="26" t="s">
        <v>112</v>
      </c>
      <c r="D86" s="26" t="s">
        <v>113</v>
      </c>
      <c r="E86" s="50">
        <v>463.94</v>
      </c>
      <c r="F86" s="26"/>
      <c r="G86" s="26"/>
      <c r="H86" s="187"/>
    </row>
    <row r="87" spans="1:8">
      <c r="A87" s="154">
        <v>3400096</v>
      </c>
      <c r="B87" s="38">
        <v>1417958331</v>
      </c>
      <c r="C87" s="26" t="s">
        <v>114</v>
      </c>
      <c r="D87" s="26" t="s">
        <v>114</v>
      </c>
      <c r="E87" s="50">
        <v>463.95</v>
      </c>
      <c r="F87" s="26"/>
      <c r="G87" s="26"/>
      <c r="H87" s="187"/>
    </row>
    <row r="88" spans="1:8">
      <c r="A88" s="154">
        <v>3400097</v>
      </c>
      <c r="B88" s="38">
        <v>1942361308</v>
      </c>
      <c r="C88" s="26" t="s">
        <v>115</v>
      </c>
      <c r="D88" s="26" t="s">
        <v>115</v>
      </c>
      <c r="E88" s="50">
        <v>463.95</v>
      </c>
      <c r="F88" s="26"/>
      <c r="G88" s="26"/>
      <c r="H88" s="187"/>
    </row>
    <row r="89" spans="1:8">
      <c r="A89" s="154">
        <v>3400098</v>
      </c>
      <c r="B89" s="38">
        <v>1497792550</v>
      </c>
      <c r="C89" s="26" t="s">
        <v>116</v>
      </c>
      <c r="D89" s="26" t="s">
        <v>117</v>
      </c>
      <c r="E89" s="50">
        <v>463.95</v>
      </c>
      <c r="F89" s="26"/>
      <c r="G89" s="26"/>
      <c r="H89" s="187"/>
    </row>
    <row r="90" spans="1:8">
      <c r="A90" s="154">
        <v>3400098</v>
      </c>
      <c r="B90" s="38">
        <v>1417432840</v>
      </c>
      <c r="C90" s="26" t="s">
        <v>14</v>
      </c>
      <c r="D90" s="26" t="s">
        <v>118</v>
      </c>
      <c r="E90" s="50">
        <v>463.95</v>
      </c>
      <c r="F90" s="26"/>
      <c r="G90" s="26"/>
      <c r="H90" s="187"/>
    </row>
    <row r="91" spans="1:8">
      <c r="A91" s="154">
        <v>3400099</v>
      </c>
      <c r="B91" s="38">
        <v>1467441394</v>
      </c>
      <c r="C91" s="26" t="s">
        <v>119</v>
      </c>
      <c r="D91" s="26" t="s">
        <v>120</v>
      </c>
      <c r="E91" s="50">
        <v>1334.89</v>
      </c>
      <c r="F91" s="26"/>
      <c r="G91" s="26"/>
      <c r="H91" s="187"/>
    </row>
    <row r="92" spans="1:8">
      <c r="A92" s="154">
        <v>3400099</v>
      </c>
      <c r="B92" s="38">
        <v>1114905783</v>
      </c>
      <c r="C92" s="26" t="s">
        <v>119</v>
      </c>
      <c r="D92" s="26" t="s">
        <v>121</v>
      </c>
      <c r="E92" s="50">
        <v>1334.89</v>
      </c>
      <c r="F92" s="26"/>
      <c r="G92" s="26"/>
      <c r="H92" s="187"/>
    </row>
    <row r="93" spans="1:8">
      <c r="A93" s="154">
        <v>3400107</v>
      </c>
      <c r="B93" s="38">
        <v>1699757393</v>
      </c>
      <c r="C93" s="26" t="s">
        <v>122</v>
      </c>
      <c r="D93" s="26" t="s">
        <v>123</v>
      </c>
      <c r="E93" s="50">
        <v>463.95</v>
      </c>
      <c r="F93" s="26"/>
      <c r="G93" s="26"/>
      <c r="H93" s="187"/>
    </row>
    <row r="94" spans="1:8">
      <c r="A94" s="154">
        <v>3400109</v>
      </c>
      <c r="B94" s="38">
        <v>1245211168</v>
      </c>
      <c r="C94" s="26" t="s">
        <v>124</v>
      </c>
      <c r="D94" s="26" t="s">
        <v>124</v>
      </c>
      <c r="E94" s="50">
        <v>463.95</v>
      </c>
      <c r="F94" s="26"/>
      <c r="G94" s="26"/>
      <c r="H94" s="187"/>
    </row>
    <row r="95" spans="1:8">
      <c r="A95" s="154">
        <v>3400113</v>
      </c>
      <c r="B95" s="38">
        <v>1295789907</v>
      </c>
      <c r="C95" s="26" t="s">
        <v>125</v>
      </c>
      <c r="D95" s="26" t="s">
        <v>126</v>
      </c>
      <c r="E95" s="50">
        <v>1040.51</v>
      </c>
      <c r="F95" s="26"/>
      <c r="G95" s="26"/>
      <c r="H95" s="187"/>
    </row>
    <row r="96" spans="1:8">
      <c r="A96" s="154">
        <v>3400113</v>
      </c>
      <c r="B96" s="38">
        <v>1053358945</v>
      </c>
      <c r="C96" s="26" t="s">
        <v>127</v>
      </c>
      <c r="D96" s="26" t="s">
        <v>128</v>
      </c>
      <c r="E96" s="50">
        <v>1040.51</v>
      </c>
      <c r="F96" s="26"/>
      <c r="G96" s="26"/>
      <c r="H96" s="187"/>
    </row>
    <row r="97" spans="1:8">
      <c r="A97" s="154">
        <v>3400114</v>
      </c>
      <c r="B97" s="38">
        <v>1497797088</v>
      </c>
      <c r="C97" s="26" t="s">
        <v>70</v>
      </c>
      <c r="D97" s="26" t="s">
        <v>129</v>
      </c>
      <c r="E97" s="50">
        <v>463.95</v>
      </c>
      <c r="F97" s="26"/>
      <c r="G97" s="26"/>
      <c r="H97" s="187"/>
    </row>
    <row r="98" spans="1:8">
      <c r="A98" s="154">
        <v>3400115</v>
      </c>
      <c r="B98" s="38">
        <v>1740208081</v>
      </c>
      <c r="C98" s="26" t="s">
        <v>130</v>
      </c>
      <c r="D98" s="26" t="s">
        <v>131</v>
      </c>
      <c r="E98" s="50">
        <v>984.44</v>
      </c>
      <c r="F98" s="26"/>
      <c r="G98" s="26"/>
      <c r="H98" s="187"/>
    </row>
    <row r="99" spans="1:8">
      <c r="A99" s="154">
        <v>3400115</v>
      </c>
      <c r="B99" s="38">
        <v>1437228939</v>
      </c>
      <c r="C99" s="26" t="s">
        <v>130</v>
      </c>
      <c r="D99" s="26" t="s">
        <v>132</v>
      </c>
      <c r="E99" s="50">
        <v>984.44</v>
      </c>
      <c r="F99" s="26"/>
      <c r="G99" s="26"/>
      <c r="H99" s="187"/>
    </row>
    <row r="100" spans="1:8">
      <c r="A100" s="154">
        <v>3400115</v>
      </c>
      <c r="B100" s="38">
        <v>1861578874</v>
      </c>
      <c r="C100" s="26" t="s">
        <v>130</v>
      </c>
      <c r="D100" s="26" t="s">
        <v>133</v>
      </c>
      <c r="E100" s="50">
        <v>984.44</v>
      </c>
      <c r="F100" s="26"/>
      <c r="G100" s="26"/>
      <c r="H100" s="187"/>
    </row>
    <row r="101" spans="1:8">
      <c r="A101" s="154">
        <v>3400116</v>
      </c>
      <c r="B101" s="38">
        <v>1801823349</v>
      </c>
      <c r="C101" s="26" t="s">
        <v>134</v>
      </c>
      <c r="D101" s="26" t="s">
        <v>134</v>
      </c>
      <c r="E101" s="50">
        <v>411.97</v>
      </c>
      <c r="F101" s="26"/>
      <c r="G101" s="26"/>
      <c r="H101" s="187"/>
    </row>
    <row r="102" spans="1:8">
      <c r="A102" s="154">
        <v>3400116</v>
      </c>
      <c r="B102" s="38">
        <v>1659393932</v>
      </c>
      <c r="C102" s="26" t="s">
        <v>134</v>
      </c>
      <c r="D102" s="26" t="s">
        <v>135</v>
      </c>
      <c r="E102" s="50">
        <v>411.97</v>
      </c>
      <c r="F102" s="26"/>
      <c r="G102" s="26"/>
      <c r="H102" s="187"/>
    </row>
    <row r="103" spans="1:8">
      <c r="A103" s="154">
        <v>3400119</v>
      </c>
      <c r="B103" s="38">
        <v>1841259462</v>
      </c>
      <c r="C103" s="26" t="s">
        <v>136</v>
      </c>
      <c r="D103" s="26" t="s">
        <v>137</v>
      </c>
      <c r="E103" s="50">
        <v>463.95</v>
      </c>
      <c r="F103" s="26"/>
      <c r="G103" s="26"/>
      <c r="H103" s="187"/>
    </row>
    <row r="104" spans="1:8">
      <c r="A104" s="154">
        <v>3400119</v>
      </c>
      <c r="B104" s="38">
        <v>1073988994</v>
      </c>
      <c r="C104" s="26" t="s">
        <v>14</v>
      </c>
      <c r="D104" s="26" t="s">
        <v>138</v>
      </c>
      <c r="E104" s="50">
        <v>463.95</v>
      </c>
      <c r="F104" s="26"/>
      <c r="G104" s="26"/>
      <c r="H104" s="187"/>
    </row>
    <row r="105" spans="1:8">
      <c r="A105" s="154">
        <v>3400119</v>
      </c>
      <c r="B105" s="38">
        <v>1982079802</v>
      </c>
      <c r="C105" s="26" t="s">
        <v>14</v>
      </c>
      <c r="D105" s="26" t="s">
        <v>139</v>
      </c>
      <c r="E105" s="50">
        <v>463.95</v>
      </c>
      <c r="F105" s="26"/>
      <c r="G105" s="26"/>
      <c r="H105" s="187"/>
    </row>
    <row r="106" spans="1:8">
      <c r="A106" s="154">
        <v>3400120</v>
      </c>
      <c r="B106" s="38">
        <v>1508832833</v>
      </c>
      <c r="C106" s="26" t="s">
        <v>140</v>
      </c>
      <c r="D106" s="26" t="s">
        <v>141</v>
      </c>
      <c r="E106" s="50">
        <v>410.33</v>
      </c>
      <c r="F106" s="26"/>
      <c r="G106" s="26"/>
      <c r="H106" s="187"/>
    </row>
    <row r="107" spans="1:8" s="19" customFormat="1">
      <c r="A107" s="159">
        <v>3400123</v>
      </c>
      <c r="B107" s="52">
        <v>1255328449</v>
      </c>
      <c r="C107" s="25" t="s">
        <v>142</v>
      </c>
      <c r="D107" s="25" t="s">
        <v>142</v>
      </c>
      <c r="E107" s="25"/>
      <c r="F107" s="179">
        <v>463.95</v>
      </c>
      <c r="G107" s="24"/>
      <c r="H107" s="200"/>
    </row>
    <row r="108" spans="1:8" s="20" customFormat="1">
      <c r="A108" s="154">
        <v>3400123</v>
      </c>
      <c r="B108" s="38">
        <v>1942895081</v>
      </c>
      <c r="C108" s="26" t="s">
        <v>142</v>
      </c>
      <c r="D108" s="26" t="s">
        <v>142</v>
      </c>
      <c r="E108" s="26"/>
      <c r="F108" s="26"/>
      <c r="G108" s="50">
        <v>463.95</v>
      </c>
      <c r="H108" s="187"/>
    </row>
    <row r="109" spans="1:8">
      <c r="A109" s="154">
        <v>3400126</v>
      </c>
      <c r="B109" s="38">
        <v>1215359922</v>
      </c>
      <c r="C109" s="26" t="s">
        <v>143</v>
      </c>
      <c r="D109" s="26" t="s">
        <v>143</v>
      </c>
      <c r="E109" s="50">
        <v>463.95</v>
      </c>
      <c r="F109" s="26"/>
      <c r="G109" s="26"/>
      <c r="H109" s="187"/>
    </row>
    <row r="110" spans="1:8">
      <c r="A110" s="154">
        <v>3400127</v>
      </c>
      <c r="B110" s="38">
        <v>1326061730</v>
      </c>
      <c r="C110" s="26" t="s">
        <v>144</v>
      </c>
      <c r="D110" s="26" t="s">
        <v>145</v>
      </c>
      <c r="E110" s="50">
        <v>463.95</v>
      </c>
      <c r="F110" s="26"/>
      <c r="G110" s="26"/>
      <c r="H110" s="187"/>
    </row>
    <row r="111" spans="1:8">
      <c r="A111" s="154">
        <v>3400129</v>
      </c>
      <c r="B111" s="38">
        <v>1073568754</v>
      </c>
      <c r="C111" s="26" t="s">
        <v>146</v>
      </c>
      <c r="D111" s="26" t="s">
        <v>147</v>
      </c>
      <c r="E111" s="50">
        <v>463.95</v>
      </c>
      <c r="F111" s="26"/>
      <c r="G111" s="26"/>
      <c r="H111" s="187"/>
    </row>
    <row r="112" spans="1:8">
      <c r="A112" s="154">
        <v>3400130</v>
      </c>
      <c r="B112" s="38">
        <v>1396790325</v>
      </c>
      <c r="C112" s="26" t="s">
        <v>14</v>
      </c>
      <c r="D112" s="26" t="s">
        <v>148</v>
      </c>
      <c r="E112" s="50">
        <v>463.95</v>
      </c>
      <c r="F112" s="26"/>
      <c r="G112" s="26"/>
      <c r="H112" s="187"/>
    </row>
    <row r="113" spans="1:8">
      <c r="A113" s="154">
        <v>3400131</v>
      </c>
      <c r="B113" s="38">
        <v>1801852835</v>
      </c>
      <c r="C113" s="26" t="s">
        <v>149</v>
      </c>
      <c r="D113" s="26" t="s">
        <v>149</v>
      </c>
      <c r="E113" s="50">
        <v>411.26</v>
      </c>
      <c r="F113" s="26"/>
      <c r="G113" s="26"/>
      <c r="H113" s="187"/>
    </row>
    <row r="114" spans="1:8">
      <c r="A114" s="154">
        <v>3400131</v>
      </c>
      <c r="B114" s="38">
        <v>1780641373</v>
      </c>
      <c r="C114" s="26" t="s">
        <v>150</v>
      </c>
      <c r="D114" s="26" t="s">
        <v>151</v>
      </c>
      <c r="E114" s="50">
        <v>411.26</v>
      </c>
      <c r="F114" s="26"/>
      <c r="G114" s="26"/>
      <c r="H114" s="187"/>
    </row>
    <row r="115" spans="1:8">
      <c r="A115" s="154">
        <v>3400132</v>
      </c>
      <c r="B115" s="38">
        <v>1164707725</v>
      </c>
      <c r="C115" s="26" t="s">
        <v>152</v>
      </c>
      <c r="D115" s="26" t="s">
        <v>152</v>
      </c>
      <c r="E115" s="50">
        <v>463.95</v>
      </c>
      <c r="F115" s="26"/>
      <c r="G115" s="26"/>
      <c r="H115" s="187"/>
    </row>
    <row r="116" spans="1:8">
      <c r="A116" s="154">
        <v>3400133</v>
      </c>
      <c r="B116" s="38">
        <v>1851362669</v>
      </c>
      <c r="C116" s="26" t="s">
        <v>153</v>
      </c>
      <c r="D116" s="26" t="s">
        <v>153</v>
      </c>
      <c r="E116" s="50">
        <v>463.95</v>
      </c>
      <c r="F116" s="26"/>
      <c r="G116" s="26"/>
      <c r="H116" s="187"/>
    </row>
    <row r="117" spans="1:8">
      <c r="A117" s="154">
        <v>3400141</v>
      </c>
      <c r="B117" s="38">
        <v>1376139139</v>
      </c>
      <c r="C117" s="26" t="s">
        <v>154</v>
      </c>
      <c r="D117" s="26" t="s">
        <v>155</v>
      </c>
      <c r="E117" s="50">
        <v>1450.53</v>
      </c>
      <c r="F117" s="26"/>
      <c r="G117" s="26"/>
      <c r="H117" s="187"/>
    </row>
    <row r="118" spans="1:8">
      <c r="A118" s="154">
        <v>3400141</v>
      </c>
      <c r="B118" s="38">
        <v>1649867896</v>
      </c>
      <c r="C118" s="26" t="s">
        <v>154</v>
      </c>
      <c r="D118" s="26" t="s">
        <v>156</v>
      </c>
      <c r="E118" s="50">
        <v>1450.53</v>
      </c>
      <c r="F118" s="26"/>
      <c r="G118" s="26"/>
      <c r="H118" s="187"/>
    </row>
    <row r="119" spans="1:8">
      <c r="A119" s="154">
        <v>3400141</v>
      </c>
      <c r="B119" s="38">
        <v>1508453754</v>
      </c>
      <c r="C119" s="26" t="s">
        <v>154</v>
      </c>
      <c r="D119" s="26" t="s">
        <v>157</v>
      </c>
      <c r="E119" s="50">
        <v>1450.53</v>
      </c>
      <c r="F119" s="26"/>
      <c r="G119" s="26"/>
      <c r="H119" s="187"/>
    </row>
    <row r="120" spans="1:8">
      <c r="A120" s="154">
        <v>3400142</v>
      </c>
      <c r="B120" s="38">
        <v>1760479331</v>
      </c>
      <c r="C120" s="26" t="s">
        <v>158</v>
      </c>
      <c r="D120" s="26" t="s">
        <v>159</v>
      </c>
      <c r="E120" s="50">
        <v>463.95</v>
      </c>
      <c r="F120" s="26"/>
      <c r="G120" s="26"/>
      <c r="H120" s="187"/>
    </row>
    <row r="121" spans="1:8">
      <c r="A121" s="154">
        <v>3400143</v>
      </c>
      <c r="B121" s="38">
        <v>1164495255</v>
      </c>
      <c r="C121" s="26" t="s">
        <v>160</v>
      </c>
      <c r="D121" s="26" t="s">
        <v>160</v>
      </c>
      <c r="E121" s="50">
        <v>874</v>
      </c>
      <c r="F121" s="26"/>
      <c r="G121" s="26"/>
      <c r="H121" s="187"/>
    </row>
    <row r="122" spans="1:8">
      <c r="A122" s="154">
        <v>3400143</v>
      </c>
      <c r="B122" s="38">
        <v>1275585150</v>
      </c>
      <c r="C122" s="26" t="s">
        <v>160</v>
      </c>
      <c r="D122" s="26" t="s">
        <v>161</v>
      </c>
      <c r="E122" s="50">
        <v>874</v>
      </c>
      <c r="F122" s="26"/>
      <c r="G122" s="26"/>
      <c r="H122" s="187"/>
    </row>
    <row r="123" spans="1:8">
      <c r="A123" s="154">
        <v>3400143</v>
      </c>
      <c r="B123" s="38">
        <v>1689628794</v>
      </c>
      <c r="C123" s="26" t="s">
        <v>160</v>
      </c>
      <c r="D123" s="26" t="s">
        <v>162</v>
      </c>
      <c r="E123" s="50">
        <v>874</v>
      </c>
      <c r="F123" s="26"/>
      <c r="G123" s="26"/>
      <c r="H123" s="187"/>
    </row>
    <row r="124" spans="1:8">
      <c r="A124" s="154">
        <v>3400144</v>
      </c>
      <c r="B124" s="38">
        <v>1154375178</v>
      </c>
      <c r="C124" s="26" t="s">
        <v>163</v>
      </c>
      <c r="D124" s="26" t="s">
        <v>163</v>
      </c>
      <c r="E124" s="50">
        <v>411.48</v>
      </c>
      <c r="F124" s="26"/>
      <c r="G124" s="26"/>
      <c r="H124" s="187"/>
    </row>
    <row r="125" spans="1:8">
      <c r="A125" s="154">
        <v>3400144</v>
      </c>
      <c r="B125" s="38">
        <v>1609815174</v>
      </c>
      <c r="C125" s="26" t="s">
        <v>163</v>
      </c>
      <c r="D125" s="40" t="s">
        <v>164</v>
      </c>
      <c r="E125" s="50">
        <v>411.48</v>
      </c>
      <c r="F125" s="26"/>
      <c r="G125" s="26"/>
      <c r="H125" s="187"/>
    </row>
    <row r="126" spans="1:8">
      <c r="A126" s="154">
        <v>3400145</v>
      </c>
      <c r="B126" s="38">
        <v>1326088139</v>
      </c>
      <c r="C126" s="26" t="s">
        <v>14</v>
      </c>
      <c r="D126" s="26" t="s">
        <v>165</v>
      </c>
      <c r="E126" s="50">
        <v>463.95</v>
      </c>
      <c r="F126" s="26"/>
      <c r="G126" s="26"/>
      <c r="H126" s="187"/>
    </row>
    <row r="127" spans="1:8">
      <c r="A127" s="154">
        <v>3400147</v>
      </c>
      <c r="B127" s="38">
        <v>1619969219</v>
      </c>
      <c r="C127" s="26" t="s">
        <v>166</v>
      </c>
      <c r="D127" s="26" t="s">
        <v>167</v>
      </c>
      <c r="E127" s="50">
        <v>411.97</v>
      </c>
      <c r="F127" s="26"/>
      <c r="G127" s="26"/>
      <c r="H127" s="187"/>
    </row>
    <row r="128" spans="1:8">
      <c r="A128" s="154">
        <v>3400147</v>
      </c>
      <c r="B128" s="38">
        <v>1952359036</v>
      </c>
      <c r="C128" s="26" t="s">
        <v>166</v>
      </c>
      <c r="D128" s="26" t="s">
        <v>168</v>
      </c>
      <c r="E128" s="50">
        <v>411.97</v>
      </c>
      <c r="F128" s="26"/>
      <c r="G128" s="26"/>
      <c r="H128" s="187"/>
    </row>
    <row r="129" spans="1:8">
      <c r="A129" s="154">
        <v>3400148</v>
      </c>
      <c r="B129" s="38">
        <v>1538111828</v>
      </c>
      <c r="C129" s="26" t="s">
        <v>169</v>
      </c>
      <c r="D129" s="26" t="s">
        <v>170</v>
      </c>
      <c r="E129" s="50">
        <v>463.95</v>
      </c>
      <c r="F129" s="26"/>
      <c r="G129" s="26"/>
      <c r="H129" s="187"/>
    </row>
    <row r="130" spans="1:8">
      <c r="A130" s="154">
        <v>3400151</v>
      </c>
      <c r="B130" s="38">
        <v>1346273943</v>
      </c>
      <c r="C130" s="26" t="s">
        <v>171</v>
      </c>
      <c r="D130" s="26" t="s">
        <v>172</v>
      </c>
      <c r="E130" s="50">
        <v>463.95</v>
      </c>
      <c r="F130" s="26"/>
      <c r="G130" s="26"/>
      <c r="H130" s="187"/>
    </row>
    <row r="131" spans="1:8">
      <c r="A131" s="154">
        <v>3400151</v>
      </c>
      <c r="B131" s="38">
        <v>1558407585</v>
      </c>
      <c r="C131" s="26" t="s">
        <v>171</v>
      </c>
      <c r="D131" s="26" t="s">
        <v>173</v>
      </c>
      <c r="E131" s="50">
        <v>463.95</v>
      </c>
      <c r="F131" s="26"/>
      <c r="G131" s="26"/>
      <c r="H131" s="187"/>
    </row>
    <row r="132" spans="1:8">
      <c r="A132" s="154">
        <v>3400155</v>
      </c>
      <c r="B132" s="38">
        <v>1871592113</v>
      </c>
      <c r="C132" s="26" t="s">
        <v>174</v>
      </c>
      <c r="D132" s="26" t="s">
        <v>174</v>
      </c>
      <c r="E132" s="50">
        <v>411.97</v>
      </c>
      <c r="F132" s="26"/>
      <c r="G132" s="26"/>
      <c r="H132" s="187"/>
    </row>
    <row r="133" spans="1:8">
      <c r="A133" s="154">
        <v>3400155</v>
      </c>
      <c r="B133" s="38">
        <v>1811996820</v>
      </c>
      <c r="C133" s="26" t="s">
        <v>175</v>
      </c>
      <c r="D133" s="26" t="s">
        <v>176</v>
      </c>
      <c r="E133" s="50">
        <v>411.97</v>
      </c>
      <c r="F133" s="26"/>
      <c r="G133" s="26"/>
      <c r="H133" s="187"/>
    </row>
    <row r="134" spans="1:8">
      <c r="A134" s="154">
        <v>3400155</v>
      </c>
      <c r="B134" s="38">
        <v>1710986732</v>
      </c>
      <c r="C134" s="26" t="s">
        <v>175</v>
      </c>
      <c r="D134" s="26" t="s">
        <v>177</v>
      </c>
      <c r="E134" s="50">
        <v>411.97</v>
      </c>
      <c r="F134" s="26"/>
      <c r="G134" s="26"/>
      <c r="H134" s="187"/>
    </row>
    <row r="135" spans="1:8">
      <c r="A135" s="154">
        <v>3400158</v>
      </c>
      <c r="B135" s="38">
        <v>1710915756</v>
      </c>
      <c r="C135" s="26" t="s">
        <v>178</v>
      </c>
      <c r="D135" s="26" t="s">
        <v>179</v>
      </c>
      <c r="E135" s="50">
        <v>463.95</v>
      </c>
      <c r="F135" s="26"/>
      <c r="G135" s="26"/>
      <c r="H135" s="187"/>
    </row>
    <row r="136" spans="1:8">
      <c r="A136" s="154">
        <v>3400159</v>
      </c>
      <c r="B136" s="38">
        <v>1881977593</v>
      </c>
      <c r="C136" s="26" t="s">
        <v>180</v>
      </c>
      <c r="D136" s="26" t="s">
        <v>180</v>
      </c>
      <c r="E136" s="50">
        <v>466.61</v>
      </c>
      <c r="F136" s="26"/>
      <c r="G136" s="26"/>
      <c r="H136" s="187"/>
    </row>
    <row r="137" spans="1:8">
      <c r="A137" s="154">
        <v>3400166</v>
      </c>
      <c r="B137" s="38">
        <v>1346297892</v>
      </c>
      <c r="C137" s="26" t="s">
        <v>181</v>
      </c>
      <c r="D137" s="26" t="s">
        <v>182</v>
      </c>
      <c r="E137" s="50">
        <v>463.95</v>
      </c>
      <c r="F137" s="26"/>
      <c r="G137" s="26"/>
      <c r="H137" s="187"/>
    </row>
    <row r="138" spans="1:8">
      <c r="A138" s="154">
        <v>3400171</v>
      </c>
      <c r="B138" s="38">
        <v>1063463156</v>
      </c>
      <c r="C138" s="26" t="s">
        <v>79</v>
      </c>
      <c r="D138" s="26" t="s">
        <v>183</v>
      </c>
      <c r="E138" s="50">
        <v>463.95</v>
      </c>
      <c r="F138" s="26"/>
      <c r="G138" s="26"/>
      <c r="H138" s="187"/>
    </row>
    <row r="139" spans="1:8">
      <c r="A139" s="154">
        <v>3400173</v>
      </c>
      <c r="B139" s="38">
        <v>1114993086</v>
      </c>
      <c r="C139" s="26" t="s">
        <v>184</v>
      </c>
      <c r="D139" s="26" t="s">
        <v>184</v>
      </c>
      <c r="E139" s="50">
        <v>463.95</v>
      </c>
      <c r="F139" s="26"/>
      <c r="G139" s="26"/>
      <c r="H139" s="187"/>
    </row>
    <row r="140" spans="1:8">
      <c r="A140" s="154">
        <v>3400183</v>
      </c>
      <c r="B140" s="38">
        <v>1346291309</v>
      </c>
      <c r="C140" s="26" t="s">
        <v>79</v>
      </c>
      <c r="D140" s="26" t="s">
        <v>185</v>
      </c>
      <c r="E140" s="50">
        <v>463.95</v>
      </c>
      <c r="F140" s="26"/>
      <c r="G140" s="26"/>
      <c r="H140" s="187"/>
    </row>
    <row r="141" spans="1:8">
      <c r="A141" s="154">
        <v>3400184</v>
      </c>
      <c r="B141" s="38">
        <v>1811158215</v>
      </c>
      <c r="C141" s="26" t="s">
        <v>186</v>
      </c>
      <c r="D141" s="26" t="s">
        <v>186</v>
      </c>
      <c r="E141" s="50">
        <v>463.95</v>
      </c>
      <c r="F141" s="26"/>
      <c r="G141" s="26"/>
      <c r="H141" s="187"/>
    </row>
    <row r="142" spans="1:8">
      <c r="A142" s="154">
        <v>3400184</v>
      </c>
      <c r="B142" s="38">
        <v>1568618379</v>
      </c>
      <c r="C142" s="26" t="s">
        <v>186</v>
      </c>
      <c r="D142" s="26" t="s">
        <v>186</v>
      </c>
      <c r="E142" s="50">
        <v>463.95</v>
      </c>
      <c r="F142" s="26"/>
      <c r="G142" s="26"/>
      <c r="H142" s="187"/>
    </row>
    <row r="143" spans="1:8">
      <c r="A143" s="154">
        <v>3400186</v>
      </c>
      <c r="B143" s="38">
        <v>1679867170</v>
      </c>
      <c r="C143" s="26" t="s">
        <v>187</v>
      </c>
      <c r="D143" s="26" t="s">
        <v>188</v>
      </c>
      <c r="E143" s="50">
        <v>411.97</v>
      </c>
      <c r="F143" s="26"/>
      <c r="G143" s="26"/>
      <c r="H143" s="187"/>
    </row>
    <row r="144" spans="1:8">
      <c r="A144" s="154">
        <v>3400187</v>
      </c>
      <c r="B144" s="38">
        <v>1154326379</v>
      </c>
      <c r="C144" s="26" t="s">
        <v>189</v>
      </c>
      <c r="D144" s="26" t="s">
        <v>190</v>
      </c>
      <c r="E144" s="50">
        <v>463.95</v>
      </c>
      <c r="F144" s="26"/>
      <c r="G144" s="26"/>
      <c r="H144" s="187"/>
    </row>
    <row r="145" spans="1:8">
      <c r="A145" s="154">
        <v>3400188</v>
      </c>
      <c r="B145" s="38">
        <v>1750788238</v>
      </c>
      <c r="C145" s="26" t="s">
        <v>191</v>
      </c>
      <c r="D145" s="26" t="s">
        <v>192</v>
      </c>
      <c r="E145" s="50">
        <v>463.95</v>
      </c>
      <c r="F145" s="26"/>
      <c r="G145" s="26"/>
      <c r="H145" s="187"/>
    </row>
    <row r="146" spans="1:8">
      <c r="A146" s="154">
        <v>3400190</v>
      </c>
      <c r="B146" s="38">
        <v>1972001469</v>
      </c>
      <c r="C146" s="26" t="s">
        <v>193</v>
      </c>
      <c r="D146" s="26" t="s">
        <v>193</v>
      </c>
      <c r="E146" s="50">
        <v>463.95</v>
      </c>
      <c r="F146" s="26"/>
      <c r="G146" s="26"/>
      <c r="H146" s="187"/>
    </row>
    <row r="147" spans="1:8">
      <c r="A147" s="154">
        <v>3401302</v>
      </c>
      <c r="B147" s="38">
        <v>1558391250</v>
      </c>
      <c r="C147" s="26" t="s">
        <v>194</v>
      </c>
      <c r="D147" s="26" t="s">
        <v>194</v>
      </c>
      <c r="E147" s="50">
        <v>463.95</v>
      </c>
      <c r="F147" s="26"/>
      <c r="G147" s="26"/>
      <c r="H147" s="187"/>
    </row>
    <row r="148" spans="1:8">
      <c r="A148" s="154">
        <v>3401303</v>
      </c>
      <c r="B148" s="38">
        <v>1336167675</v>
      </c>
      <c r="C148" s="26" t="s">
        <v>130</v>
      </c>
      <c r="D148" s="26" t="s">
        <v>195</v>
      </c>
      <c r="E148" s="50">
        <v>463.95</v>
      </c>
      <c r="F148" s="26"/>
      <c r="G148" s="26"/>
      <c r="H148" s="187"/>
    </row>
    <row r="149" spans="1:8">
      <c r="A149" s="154">
        <v>3401304</v>
      </c>
      <c r="B149" s="38">
        <v>1013999705</v>
      </c>
      <c r="C149" s="26" t="s">
        <v>196</v>
      </c>
      <c r="D149" s="26" t="s">
        <v>197</v>
      </c>
      <c r="E149" s="50">
        <v>463.95</v>
      </c>
      <c r="F149" s="26"/>
      <c r="G149" s="26"/>
      <c r="H149" s="187"/>
    </row>
    <row r="150" spans="1:8">
      <c r="A150" s="154">
        <v>3401305</v>
      </c>
      <c r="B150" s="38">
        <v>1689780249</v>
      </c>
      <c r="C150" s="26" t="s">
        <v>198</v>
      </c>
      <c r="D150" s="26" t="s">
        <v>198</v>
      </c>
      <c r="E150" s="50">
        <v>463.95</v>
      </c>
      <c r="F150" s="26"/>
      <c r="G150" s="26"/>
      <c r="H150" s="187"/>
    </row>
    <row r="151" spans="1:8">
      <c r="A151" s="154">
        <v>3401307</v>
      </c>
      <c r="B151" s="38">
        <v>1295703130</v>
      </c>
      <c r="C151" s="26" t="s">
        <v>199</v>
      </c>
      <c r="D151" s="26" t="s">
        <v>199</v>
      </c>
      <c r="E151" s="50">
        <v>463.95</v>
      </c>
      <c r="F151" s="26"/>
      <c r="G151" s="26"/>
      <c r="H151" s="187"/>
    </row>
    <row r="152" spans="1:8">
      <c r="A152" s="154">
        <v>3401311</v>
      </c>
      <c r="B152" s="38">
        <v>1093712655</v>
      </c>
      <c r="C152" s="26" t="s">
        <v>70</v>
      </c>
      <c r="D152" s="26" t="s">
        <v>200</v>
      </c>
      <c r="E152" s="50">
        <v>463.95</v>
      </c>
      <c r="F152" s="26"/>
      <c r="G152" s="26"/>
      <c r="H152" s="187"/>
    </row>
    <row r="153" spans="1:8">
      <c r="A153" s="154">
        <v>3401314</v>
      </c>
      <c r="B153" s="41">
        <v>1972119782</v>
      </c>
      <c r="C153" s="26" t="s">
        <v>201</v>
      </c>
      <c r="D153" s="26" t="s">
        <v>202</v>
      </c>
      <c r="E153" s="50">
        <v>463.95</v>
      </c>
      <c r="F153" s="26"/>
      <c r="G153" s="26"/>
      <c r="H153" s="187"/>
    </row>
    <row r="154" spans="1:8">
      <c r="A154" s="154">
        <v>3401315</v>
      </c>
      <c r="B154" s="38">
        <v>1558537282</v>
      </c>
      <c r="C154" s="26" t="s">
        <v>203</v>
      </c>
      <c r="D154" s="26" t="s">
        <v>204</v>
      </c>
      <c r="E154" s="50">
        <v>463.95</v>
      </c>
      <c r="F154" s="26"/>
      <c r="G154" s="26"/>
      <c r="H154" s="187"/>
    </row>
    <row r="155" spans="1:8">
      <c r="A155" s="154">
        <v>3401316</v>
      </c>
      <c r="B155" s="38">
        <v>1770068496</v>
      </c>
      <c r="C155" s="26" t="s">
        <v>205</v>
      </c>
      <c r="D155" s="26" t="s">
        <v>206</v>
      </c>
      <c r="E155" s="50">
        <v>463.95</v>
      </c>
      <c r="F155" s="26"/>
      <c r="G155" s="26"/>
      <c r="H155" s="187"/>
    </row>
    <row r="156" spans="1:8">
      <c r="A156" s="154">
        <v>3401317</v>
      </c>
      <c r="B156" s="38">
        <v>1396288999</v>
      </c>
      <c r="C156" s="26" t="s">
        <v>207</v>
      </c>
      <c r="D156" s="26" t="s">
        <v>208</v>
      </c>
      <c r="E156" s="50">
        <v>463.95</v>
      </c>
      <c r="F156" s="26"/>
      <c r="G156" s="26"/>
      <c r="H156" s="187"/>
    </row>
    <row r="157" spans="1:8">
      <c r="A157" s="154">
        <v>3401317</v>
      </c>
      <c r="B157" s="38">
        <v>1841733714</v>
      </c>
      <c r="C157" s="26" t="s">
        <v>207</v>
      </c>
      <c r="D157" s="26" t="s">
        <v>209</v>
      </c>
      <c r="E157" s="50">
        <v>463.95</v>
      </c>
      <c r="F157" s="26"/>
      <c r="G157" s="26"/>
      <c r="H157" s="187"/>
    </row>
    <row r="158" spans="1:8">
      <c r="A158" s="154">
        <v>3401317</v>
      </c>
      <c r="B158" s="38">
        <v>1255874244</v>
      </c>
      <c r="C158" s="26" t="s">
        <v>207</v>
      </c>
      <c r="D158" s="26" t="s">
        <v>210</v>
      </c>
      <c r="E158" s="50">
        <v>463.95</v>
      </c>
      <c r="F158" s="26"/>
      <c r="G158" s="26"/>
      <c r="H158" s="187"/>
    </row>
    <row r="159" spans="1:8">
      <c r="A159" s="154">
        <v>3401317</v>
      </c>
      <c r="B159" s="38">
        <v>1548703457</v>
      </c>
      <c r="C159" s="26" t="s">
        <v>207</v>
      </c>
      <c r="D159" s="26" t="s">
        <v>211</v>
      </c>
      <c r="E159" s="50">
        <v>463.95</v>
      </c>
      <c r="F159" s="26"/>
      <c r="G159" s="26"/>
      <c r="H159" s="187"/>
    </row>
    <row r="160" spans="1:8">
      <c r="A160" s="154">
        <v>3401317</v>
      </c>
      <c r="B160" s="41">
        <v>1053854653</v>
      </c>
      <c r="C160" s="26" t="s">
        <v>207</v>
      </c>
      <c r="D160" s="40" t="s">
        <v>212</v>
      </c>
      <c r="E160" s="50">
        <v>463.95</v>
      </c>
      <c r="F160" s="26"/>
      <c r="G160" s="26"/>
      <c r="H160" s="187"/>
    </row>
    <row r="161" spans="1:8">
      <c r="A161" s="154">
        <v>3401318</v>
      </c>
      <c r="B161" s="38">
        <v>1477541183</v>
      </c>
      <c r="C161" s="26" t="s">
        <v>213</v>
      </c>
      <c r="D161" s="26" t="s">
        <v>214</v>
      </c>
      <c r="E161" s="50">
        <v>463.95</v>
      </c>
      <c r="F161" s="26"/>
      <c r="G161" s="26"/>
      <c r="H161" s="187"/>
    </row>
    <row r="162" spans="1:8">
      <c r="A162" s="154">
        <v>3401319</v>
      </c>
      <c r="B162" s="38">
        <v>1417432139</v>
      </c>
      <c r="C162" s="26" t="s">
        <v>215</v>
      </c>
      <c r="D162" s="26" t="s">
        <v>216</v>
      </c>
      <c r="E162" s="50">
        <v>463.95</v>
      </c>
      <c r="F162" s="26"/>
      <c r="G162" s="26"/>
      <c r="H162" s="187"/>
    </row>
    <row r="163" spans="1:8">
      <c r="A163" s="154">
        <v>3401320</v>
      </c>
      <c r="B163" s="38">
        <v>1356318968</v>
      </c>
      <c r="C163" s="26" t="s">
        <v>217</v>
      </c>
      <c r="D163" s="26" t="s">
        <v>217</v>
      </c>
      <c r="E163" s="50">
        <v>463.95</v>
      </c>
      <c r="F163" s="26"/>
      <c r="G163" s="26"/>
      <c r="H163" s="187"/>
    </row>
    <row r="164" spans="1:8">
      <c r="A164" s="154">
        <v>3401322</v>
      </c>
      <c r="B164" s="38">
        <v>1245373455</v>
      </c>
      <c r="C164" s="26" t="s">
        <v>218</v>
      </c>
      <c r="D164" s="26" t="s">
        <v>218</v>
      </c>
      <c r="E164" s="50">
        <v>463.95</v>
      </c>
      <c r="F164" s="26"/>
      <c r="G164" s="26"/>
      <c r="H164" s="187"/>
    </row>
    <row r="165" spans="1:8">
      <c r="A165" s="154">
        <v>3401322</v>
      </c>
      <c r="B165" s="38">
        <v>1427191477</v>
      </c>
      <c r="C165" s="26" t="s">
        <v>218</v>
      </c>
      <c r="D165" s="26" t="s">
        <v>219</v>
      </c>
      <c r="E165" s="50">
        <v>463.95</v>
      </c>
      <c r="F165" s="26"/>
      <c r="G165" s="26"/>
      <c r="H165" s="187"/>
    </row>
    <row r="166" spans="1:8">
      <c r="A166" s="154">
        <v>3401323</v>
      </c>
      <c r="B166" s="38">
        <v>1225088255</v>
      </c>
      <c r="C166" s="26" t="s">
        <v>220</v>
      </c>
      <c r="D166" s="26" t="s">
        <v>221</v>
      </c>
      <c r="E166" s="50">
        <v>463.95</v>
      </c>
      <c r="F166" s="26"/>
      <c r="G166" s="26"/>
      <c r="H166" s="187"/>
    </row>
    <row r="167" spans="1:8">
      <c r="A167" s="154">
        <v>3401323</v>
      </c>
      <c r="B167" s="38">
        <v>1407006968</v>
      </c>
      <c r="C167" s="26" t="s">
        <v>220</v>
      </c>
      <c r="D167" s="26" t="s">
        <v>222</v>
      </c>
      <c r="E167" s="50">
        <v>463.95</v>
      </c>
      <c r="F167" s="26"/>
      <c r="G167" s="26"/>
      <c r="H167" s="187"/>
    </row>
    <row r="168" spans="1:8" s="17" customFormat="1">
      <c r="A168" s="162">
        <v>3401324</v>
      </c>
      <c r="B168" s="55">
        <v>1053375253</v>
      </c>
      <c r="C168" s="56" t="s">
        <v>223</v>
      </c>
      <c r="D168" s="56" t="s">
        <v>223</v>
      </c>
      <c r="E168" s="50">
        <v>463.95</v>
      </c>
      <c r="F168" s="56"/>
      <c r="G168" s="56"/>
      <c r="H168" s="188"/>
    </row>
    <row r="169" spans="1:8">
      <c r="A169" s="154">
        <v>3401325</v>
      </c>
      <c r="B169" s="38">
        <v>1376671370</v>
      </c>
      <c r="C169" s="26" t="s">
        <v>224</v>
      </c>
      <c r="D169" s="26" t="s">
        <v>224</v>
      </c>
      <c r="E169" s="50">
        <v>463.95</v>
      </c>
      <c r="F169" s="26"/>
      <c r="G169" s="26"/>
      <c r="H169" s="187"/>
    </row>
    <row r="170" spans="1:8">
      <c r="A170" s="154">
        <v>3401326</v>
      </c>
      <c r="B170" s="38">
        <v>1023593746</v>
      </c>
      <c r="C170" s="26" t="s">
        <v>225</v>
      </c>
      <c r="D170" s="26" t="s">
        <v>226</v>
      </c>
      <c r="E170" s="50">
        <v>463.95</v>
      </c>
      <c r="F170" s="26"/>
      <c r="G170" s="26"/>
      <c r="H170" s="187"/>
    </row>
    <row r="171" spans="1:8">
      <c r="A171" s="154">
        <v>3401327</v>
      </c>
      <c r="B171" s="38">
        <v>1538260229</v>
      </c>
      <c r="C171" s="26" t="s">
        <v>227</v>
      </c>
      <c r="D171" s="26" t="s">
        <v>227</v>
      </c>
      <c r="E171" s="50">
        <v>463.95</v>
      </c>
      <c r="F171" s="26"/>
      <c r="G171" s="26"/>
      <c r="H171" s="187"/>
    </row>
    <row r="172" spans="1:8">
      <c r="A172" s="154">
        <v>3401328</v>
      </c>
      <c r="B172" s="38">
        <v>1801831102</v>
      </c>
      <c r="C172" s="26" t="s">
        <v>228</v>
      </c>
      <c r="D172" s="26" t="s">
        <v>228</v>
      </c>
      <c r="E172" s="50">
        <v>463.95</v>
      </c>
      <c r="F172" s="26"/>
      <c r="G172" s="26"/>
      <c r="H172" s="187"/>
    </row>
    <row r="173" spans="1:8" s="21" customFormat="1">
      <c r="A173" s="162">
        <v>3401329</v>
      </c>
      <c r="B173" s="55">
        <v>1578048294</v>
      </c>
      <c r="C173" s="56" t="s">
        <v>229</v>
      </c>
      <c r="D173" s="56" t="s">
        <v>230</v>
      </c>
      <c r="E173" s="50">
        <v>463.95</v>
      </c>
      <c r="F173" s="56"/>
      <c r="G173" s="56"/>
      <c r="H173" s="188"/>
    </row>
    <row r="174" spans="1:8">
      <c r="A174" s="154">
        <v>3402012</v>
      </c>
      <c r="B174" s="38">
        <v>1881772713</v>
      </c>
      <c r="C174" s="26" t="s">
        <v>231</v>
      </c>
      <c r="D174" s="26" t="s">
        <v>231</v>
      </c>
      <c r="E174" s="50">
        <v>0</v>
      </c>
      <c r="F174" s="26"/>
      <c r="G174" s="26"/>
      <c r="H174" s="187"/>
    </row>
    <row r="175" spans="1:8">
      <c r="A175" s="154">
        <v>3402013</v>
      </c>
      <c r="B175" s="38">
        <v>1811330947</v>
      </c>
      <c r="C175" s="26" t="s">
        <v>232</v>
      </c>
      <c r="D175" s="26" t="s">
        <v>232</v>
      </c>
      <c r="E175" s="50">
        <v>0</v>
      </c>
      <c r="F175" s="26"/>
      <c r="G175" s="26"/>
      <c r="H175" s="187"/>
    </row>
    <row r="176" spans="1:8">
      <c r="A176" s="154">
        <v>3402014</v>
      </c>
      <c r="B176" s="38">
        <v>1982607115</v>
      </c>
      <c r="C176" s="26" t="s">
        <v>50</v>
      </c>
      <c r="D176" s="26" t="s">
        <v>233</v>
      </c>
      <c r="E176" s="50">
        <v>0</v>
      </c>
      <c r="F176" s="26"/>
      <c r="G176" s="26"/>
      <c r="H176" s="187"/>
    </row>
    <row r="177" spans="1:8">
      <c r="A177" s="154">
        <v>3402015</v>
      </c>
      <c r="B177" s="38">
        <v>1831170257</v>
      </c>
      <c r="C177" s="26" t="s">
        <v>234</v>
      </c>
      <c r="D177" s="26" t="s">
        <v>235</v>
      </c>
      <c r="E177" s="50">
        <v>0</v>
      </c>
      <c r="F177" s="26"/>
      <c r="G177" s="26"/>
      <c r="H177" s="187"/>
    </row>
    <row r="178" spans="1:8">
      <c r="A178" s="154">
        <v>3402018</v>
      </c>
      <c r="B178" s="38">
        <v>1306845482</v>
      </c>
      <c r="C178" s="26" t="s">
        <v>236</v>
      </c>
      <c r="D178" s="26" t="s">
        <v>236</v>
      </c>
      <c r="E178" s="50">
        <v>0</v>
      </c>
      <c r="F178" s="26"/>
      <c r="G178" s="26"/>
      <c r="H178" s="187"/>
    </row>
    <row r="179" spans="1:8">
      <c r="A179" s="154">
        <v>3402020</v>
      </c>
      <c r="B179" s="38">
        <v>1730346784</v>
      </c>
      <c r="C179" s="26" t="s">
        <v>237</v>
      </c>
      <c r="D179" s="26" t="s">
        <v>238</v>
      </c>
      <c r="E179" s="50">
        <v>0</v>
      </c>
      <c r="F179" s="26"/>
      <c r="G179" s="26"/>
      <c r="H179" s="187"/>
    </row>
    <row r="180" spans="1:8">
      <c r="A180" s="154">
        <v>3402021</v>
      </c>
      <c r="B180" s="38">
        <v>1144602103</v>
      </c>
      <c r="C180" s="26" t="s">
        <v>239</v>
      </c>
      <c r="D180" s="26" t="s">
        <v>240</v>
      </c>
      <c r="E180" s="50">
        <v>0</v>
      </c>
      <c r="F180" s="26"/>
      <c r="G180" s="26"/>
      <c r="H180" s="187"/>
    </row>
    <row r="181" spans="1:8">
      <c r="A181" s="154">
        <v>3403025</v>
      </c>
      <c r="B181" s="38">
        <v>1073558672</v>
      </c>
      <c r="C181" s="26" t="s">
        <v>241</v>
      </c>
      <c r="D181" s="26" t="s">
        <v>242</v>
      </c>
      <c r="E181" s="50">
        <v>0</v>
      </c>
      <c r="F181" s="26"/>
      <c r="G181" s="26"/>
      <c r="H181" s="187"/>
    </row>
    <row r="182" spans="1:8">
      <c r="A182" s="154">
        <v>3403025</v>
      </c>
      <c r="B182" s="38">
        <v>1235614983</v>
      </c>
      <c r="C182" s="26" t="s">
        <v>242</v>
      </c>
      <c r="D182" s="26" t="s">
        <v>242</v>
      </c>
      <c r="E182" s="50">
        <v>0</v>
      </c>
      <c r="F182" s="26"/>
      <c r="G182" s="26"/>
      <c r="H182" s="187"/>
    </row>
    <row r="183" spans="1:8">
      <c r="A183" s="154">
        <v>3403026</v>
      </c>
      <c r="B183" s="38">
        <v>1790727550</v>
      </c>
      <c r="C183" s="26" t="s">
        <v>243</v>
      </c>
      <c r="D183" s="26" t="s">
        <v>243</v>
      </c>
      <c r="E183" s="50">
        <v>0</v>
      </c>
      <c r="F183" s="26"/>
      <c r="G183" s="26"/>
      <c r="H183" s="187"/>
    </row>
    <row r="184" spans="1:8">
      <c r="A184" s="154">
        <v>3403027</v>
      </c>
      <c r="B184" s="38">
        <v>1447745047</v>
      </c>
      <c r="C184" s="26" t="s">
        <v>244</v>
      </c>
      <c r="D184" s="26" t="s">
        <v>245</v>
      </c>
      <c r="E184" s="50">
        <v>0</v>
      </c>
      <c r="F184" s="26"/>
      <c r="G184" s="26"/>
      <c r="H184" s="187"/>
    </row>
    <row r="185" spans="1:8">
      <c r="A185" s="154">
        <v>3404007</v>
      </c>
      <c r="B185" s="38">
        <v>1922038082</v>
      </c>
      <c r="C185" s="26" t="s">
        <v>246</v>
      </c>
      <c r="D185" s="26" t="s">
        <v>246</v>
      </c>
      <c r="E185" s="50">
        <v>490.59</v>
      </c>
      <c r="F185" s="26"/>
      <c r="G185" s="26"/>
      <c r="H185" s="187"/>
    </row>
    <row r="186" spans="1:8">
      <c r="A186" s="154">
        <v>3404014</v>
      </c>
      <c r="B186" s="38">
        <v>1518037233</v>
      </c>
      <c r="C186" s="26" t="s">
        <v>247</v>
      </c>
      <c r="D186" s="26" t="s">
        <v>247</v>
      </c>
      <c r="E186" s="50">
        <v>435.62</v>
      </c>
      <c r="F186" s="26"/>
      <c r="G186" s="26"/>
      <c r="H186" s="187"/>
    </row>
    <row r="187" spans="1:8">
      <c r="A187" s="154">
        <v>3404028</v>
      </c>
      <c r="B187" s="38">
        <v>1487900296</v>
      </c>
      <c r="C187" s="26" t="s">
        <v>248</v>
      </c>
      <c r="D187" s="26" t="s">
        <v>249</v>
      </c>
      <c r="E187" s="50">
        <v>463.95</v>
      </c>
      <c r="F187" s="26"/>
      <c r="G187" s="26"/>
      <c r="H187" s="187"/>
    </row>
    <row r="188" spans="1:8">
      <c r="A188" s="154">
        <v>3404029</v>
      </c>
      <c r="B188" s="38">
        <v>1477812519</v>
      </c>
      <c r="C188" s="26" t="s">
        <v>250</v>
      </c>
      <c r="D188" s="26" t="s">
        <v>251</v>
      </c>
      <c r="E188" s="50">
        <v>463.95</v>
      </c>
      <c r="F188" s="26"/>
      <c r="G188" s="26"/>
      <c r="H188" s="187"/>
    </row>
    <row r="189" spans="1:8">
      <c r="A189" s="154">
        <v>3404030</v>
      </c>
      <c r="B189" s="38">
        <v>1639357429</v>
      </c>
      <c r="C189" s="26" t="s">
        <v>252</v>
      </c>
      <c r="D189" s="26" t="s">
        <v>253</v>
      </c>
      <c r="E189" s="50">
        <v>463.95</v>
      </c>
      <c r="F189" s="26"/>
      <c r="G189" s="26"/>
      <c r="H189" s="187"/>
    </row>
    <row r="190" spans="1:8" s="21" customFormat="1">
      <c r="A190" s="157">
        <v>3404034</v>
      </c>
      <c r="B190" s="53">
        <v>1558975219</v>
      </c>
      <c r="C190" s="46" t="s">
        <v>254</v>
      </c>
      <c r="D190" s="46" t="s">
        <v>255</v>
      </c>
      <c r="E190" s="137"/>
      <c r="F190" s="46"/>
      <c r="G190" s="46"/>
      <c r="H190" s="158">
        <v>463.95</v>
      </c>
    </row>
    <row r="191" spans="1:8">
      <c r="A191" s="154">
        <v>3404016</v>
      </c>
      <c r="B191" s="38">
        <v>1992701486</v>
      </c>
      <c r="C191" s="26" t="s">
        <v>256</v>
      </c>
      <c r="D191" s="26" t="s">
        <v>257</v>
      </c>
      <c r="E191" s="49">
        <v>435.62</v>
      </c>
      <c r="F191" s="24"/>
      <c r="G191" s="23"/>
      <c r="H191" s="201"/>
    </row>
    <row r="192" spans="1:8">
      <c r="A192" s="154" t="s">
        <v>258</v>
      </c>
      <c r="B192" s="38">
        <v>1093053118</v>
      </c>
      <c r="C192" s="26" t="s">
        <v>259</v>
      </c>
      <c r="D192" s="26" t="s">
        <v>260</v>
      </c>
      <c r="E192" s="49">
        <v>463.95</v>
      </c>
      <c r="F192" s="24"/>
      <c r="G192" s="23"/>
      <c r="H192" s="201"/>
    </row>
    <row r="193" spans="1:8" ht="15" thickBot="1">
      <c r="A193" s="163">
        <v>3505588</v>
      </c>
      <c r="B193" s="164">
        <v>1902825169</v>
      </c>
      <c r="C193" s="165" t="s">
        <v>261</v>
      </c>
      <c r="D193" s="166" t="s">
        <v>261</v>
      </c>
      <c r="E193" s="202">
        <v>515.12</v>
      </c>
      <c r="F193" s="203"/>
      <c r="G193" s="204"/>
      <c r="H193" s="205"/>
    </row>
    <row r="194" spans="1:8">
      <c r="A194" s="10"/>
      <c r="E194" s="11"/>
      <c r="G194" s="15"/>
      <c r="H194" s="15"/>
    </row>
    <row r="195" spans="1:8">
      <c r="A195" s="10"/>
      <c r="E195" s="11"/>
      <c r="G195" s="15"/>
      <c r="H195" s="15"/>
    </row>
    <row r="196" spans="1:8">
      <c r="A196" s="10"/>
      <c r="E196" s="11"/>
      <c r="G196" s="15"/>
      <c r="H196" s="15"/>
    </row>
    <row r="197" spans="1:8">
      <c r="A197" s="10"/>
      <c r="E197" s="11"/>
      <c r="G197" s="15"/>
      <c r="H197" s="15"/>
    </row>
    <row r="198" spans="1:8">
      <c r="A198" s="10"/>
      <c r="E198" s="11"/>
      <c r="G198" s="15"/>
      <c r="H198" s="15"/>
    </row>
  </sheetData>
  <pageMargins left="0.47" right="0.25" top="0.75" bottom="0.75" header="0.3" footer="0.3"/>
  <pageSetup scale="55" orientation="portrait" r:id="rId1"/>
  <headerFooter>
    <oddFooter>&amp;C&amp;P /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826EA5-4FE7-4B05-AA58-8F0122EE7019}">
  <dimension ref="A1:G199"/>
  <sheetViews>
    <sheetView zoomScale="88" zoomScaleNormal="88" workbookViewId="0">
      <pane ySplit="9" topLeftCell="A10" activePane="bottomLeft" state="frozen"/>
      <selection pane="bottomLeft" activeCell="D9" sqref="D9"/>
      <selection activeCell="D9" sqref="D9"/>
    </sheetView>
  </sheetViews>
  <sheetFormatPr defaultColWidth="8.7109375" defaultRowHeight="14.45"/>
  <cols>
    <col min="1" max="1" width="9.140625" style="29" customWidth="1"/>
    <col min="2" max="2" width="15.42578125" style="30" customWidth="1"/>
    <col min="3" max="3" width="37.42578125" style="29" customWidth="1"/>
    <col min="4" max="4" width="48" style="29" customWidth="1"/>
    <col min="5" max="5" width="14.5703125" style="58" customWidth="1"/>
    <col min="6" max="7" width="12.7109375" style="29" customWidth="1"/>
    <col min="8" max="16384" width="8.7109375" style="29"/>
  </cols>
  <sheetData>
    <row r="1" spans="1:7" s="94" customFormat="1" ht="18.600000000000001">
      <c r="A1" s="94" t="s">
        <v>0</v>
      </c>
      <c r="B1" s="95"/>
      <c r="E1" s="125"/>
    </row>
    <row r="2" spans="1:7" s="99" customFormat="1" ht="15.6">
      <c r="A2" s="34" t="s">
        <v>1</v>
      </c>
      <c r="B2" s="114"/>
      <c r="C2" s="115" t="s">
        <v>2</v>
      </c>
      <c r="E2" s="126"/>
    </row>
    <row r="3" spans="1:7" s="22" customFormat="1">
      <c r="A3" s="34" t="s">
        <v>3</v>
      </c>
      <c r="B3" s="90"/>
      <c r="C3" s="34"/>
      <c r="D3" s="34"/>
      <c r="E3" s="127"/>
    </row>
    <row r="4" spans="1:7" s="22" customFormat="1">
      <c r="A4" s="22" t="s">
        <v>4</v>
      </c>
      <c r="B4" s="33"/>
      <c r="E4" s="128"/>
    </row>
    <row r="5" spans="1:7" s="22" customFormat="1">
      <c r="B5" s="33"/>
      <c r="E5" s="128"/>
    </row>
    <row r="6" spans="1:7" s="22" customFormat="1">
      <c r="A6" s="34" t="s">
        <v>5</v>
      </c>
      <c r="B6" s="33"/>
    </row>
    <row r="7" spans="1:7" s="22" customFormat="1">
      <c r="A7" s="34" t="s">
        <v>308</v>
      </c>
      <c r="B7" s="33"/>
      <c r="E7" s="89"/>
      <c r="F7" s="89"/>
      <c r="G7" s="89"/>
    </row>
    <row r="8" spans="1:7" ht="15" thickBot="1">
      <c r="A8" s="3"/>
      <c r="E8" s="29"/>
    </row>
    <row r="9" spans="1:7" s="96" customFormat="1" ht="58.5" thickBot="1">
      <c r="A9" s="180" t="s">
        <v>7</v>
      </c>
      <c r="B9" s="181" t="s">
        <v>8</v>
      </c>
      <c r="C9" s="182" t="s">
        <v>9</v>
      </c>
      <c r="D9" s="182" t="s">
        <v>10</v>
      </c>
      <c r="E9" s="182" t="s">
        <v>309</v>
      </c>
      <c r="F9" s="183" t="s">
        <v>310</v>
      </c>
      <c r="G9" s="184" t="s">
        <v>311</v>
      </c>
    </row>
    <row r="10" spans="1:7">
      <c r="A10" s="147">
        <v>3400001</v>
      </c>
      <c r="B10" s="148">
        <v>1629283866</v>
      </c>
      <c r="C10" s="149" t="s">
        <v>14</v>
      </c>
      <c r="D10" s="149" t="s">
        <v>15</v>
      </c>
      <c r="E10" s="185">
        <v>0.27389999999999998</v>
      </c>
      <c r="F10" s="149"/>
      <c r="G10" s="186"/>
    </row>
    <row r="11" spans="1:7">
      <c r="A11" s="154">
        <v>3400001</v>
      </c>
      <c r="B11" s="38">
        <v>1487866315</v>
      </c>
      <c r="C11" s="26" t="s">
        <v>14</v>
      </c>
      <c r="D11" s="26" t="s">
        <v>16</v>
      </c>
      <c r="E11" s="60">
        <v>0.27389999999999998</v>
      </c>
      <c r="F11" s="26"/>
      <c r="G11" s="187"/>
    </row>
    <row r="12" spans="1:7" s="21" customFormat="1">
      <c r="A12" s="162">
        <v>3400002</v>
      </c>
      <c r="B12" s="55">
        <v>1649746678</v>
      </c>
      <c r="C12" s="56" t="s">
        <v>17</v>
      </c>
      <c r="D12" s="56" t="s">
        <v>17</v>
      </c>
      <c r="E12" s="178"/>
      <c r="F12" s="178">
        <v>0.31</v>
      </c>
      <c r="G12" s="188">
        <v>0.26850000000000002</v>
      </c>
    </row>
    <row r="13" spans="1:7" s="21" customFormat="1">
      <c r="A13" s="162">
        <v>3400002</v>
      </c>
      <c r="B13" s="55">
        <v>1962987677</v>
      </c>
      <c r="C13" s="56" t="s">
        <v>18</v>
      </c>
      <c r="D13" s="56" t="s">
        <v>19</v>
      </c>
      <c r="E13" s="178"/>
      <c r="F13" s="178">
        <v>0.31</v>
      </c>
      <c r="G13" s="188">
        <v>0.26850000000000002</v>
      </c>
    </row>
    <row r="14" spans="1:7" s="21" customFormat="1">
      <c r="A14" s="162">
        <v>3400002</v>
      </c>
      <c r="B14" s="55">
        <v>1881626075</v>
      </c>
      <c r="C14" s="56" t="s">
        <v>18</v>
      </c>
      <c r="D14" s="56" t="s">
        <v>19</v>
      </c>
      <c r="E14" s="178"/>
      <c r="F14" s="178">
        <v>0.31</v>
      </c>
      <c r="G14" s="188">
        <v>0.26850000000000002</v>
      </c>
    </row>
    <row r="15" spans="1:7">
      <c r="A15" s="154">
        <v>3400003</v>
      </c>
      <c r="B15" s="38">
        <v>1366449282</v>
      </c>
      <c r="C15" s="26" t="s">
        <v>20</v>
      </c>
      <c r="D15" s="26" t="s">
        <v>20</v>
      </c>
      <c r="E15" s="60">
        <v>0.61739999999999995</v>
      </c>
      <c r="F15" s="26"/>
      <c r="G15" s="187"/>
    </row>
    <row r="16" spans="1:7">
      <c r="A16" s="154">
        <v>3400004</v>
      </c>
      <c r="B16" s="38">
        <v>1396746228</v>
      </c>
      <c r="C16" s="26" t="s">
        <v>21</v>
      </c>
      <c r="D16" s="26" t="s">
        <v>21</v>
      </c>
      <c r="E16" s="60">
        <v>0.33040000000000003</v>
      </c>
      <c r="F16" s="26"/>
      <c r="G16" s="187"/>
    </row>
    <row r="17" spans="1:7">
      <c r="A17" s="154">
        <v>3400004</v>
      </c>
      <c r="B17" s="38">
        <v>1568463289</v>
      </c>
      <c r="C17" s="26" t="s">
        <v>22</v>
      </c>
      <c r="D17" s="26" t="s">
        <v>21</v>
      </c>
      <c r="E17" s="60">
        <v>0.33040000000000003</v>
      </c>
      <c r="F17" s="26"/>
      <c r="G17" s="187"/>
    </row>
    <row r="18" spans="1:7">
      <c r="A18" s="154">
        <v>3400008</v>
      </c>
      <c r="B18" s="38">
        <v>1457345597</v>
      </c>
      <c r="C18" s="26" t="s">
        <v>23</v>
      </c>
      <c r="D18" s="26" t="s">
        <v>23</v>
      </c>
      <c r="E18" s="60">
        <v>0.34620000000000001</v>
      </c>
      <c r="F18" s="26"/>
      <c r="G18" s="187"/>
    </row>
    <row r="19" spans="1:7">
      <c r="A19" s="154">
        <v>3400008</v>
      </c>
      <c r="B19" s="38">
        <v>1902890742</v>
      </c>
      <c r="C19" s="26" t="s">
        <v>23</v>
      </c>
      <c r="D19" s="26" t="s">
        <v>24</v>
      </c>
      <c r="E19" s="60">
        <v>0.34620000000000001</v>
      </c>
      <c r="F19" s="26"/>
      <c r="G19" s="187"/>
    </row>
    <row r="20" spans="1:7">
      <c r="A20" s="154">
        <v>3400010</v>
      </c>
      <c r="B20" s="38">
        <v>1750353462</v>
      </c>
      <c r="C20" s="26" t="s">
        <v>25</v>
      </c>
      <c r="D20" s="26" t="s">
        <v>25</v>
      </c>
      <c r="E20" s="60">
        <v>0.57799999999999996</v>
      </c>
      <c r="F20" s="26"/>
      <c r="G20" s="187"/>
    </row>
    <row r="21" spans="1:7">
      <c r="A21" s="154">
        <v>3400010</v>
      </c>
      <c r="B21" s="38">
        <v>1215105713</v>
      </c>
      <c r="C21" s="26" t="s">
        <v>26</v>
      </c>
      <c r="D21" s="26" t="s">
        <v>27</v>
      </c>
      <c r="E21" s="60">
        <v>0.57799999999999996</v>
      </c>
      <c r="F21" s="26"/>
      <c r="G21" s="187"/>
    </row>
    <row r="22" spans="1:7">
      <c r="A22" s="154">
        <v>3400013</v>
      </c>
      <c r="B22" s="38">
        <v>1245321181</v>
      </c>
      <c r="C22" s="26" t="s">
        <v>28</v>
      </c>
      <c r="D22" s="26" t="s">
        <v>28</v>
      </c>
      <c r="E22" s="60">
        <v>0.1908</v>
      </c>
      <c r="F22" s="26"/>
      <c r="G22" s="187"/>
    </row>
    <row r="23" spans="1:7">
      <c r="A23" s="154">
        <v>3400013</v>
      </c>
      <c r="B23" s="38">
        <v>1487743340</v>
      </c>
      <c r="C23" s="26" t="s">
        <v>28</v>
      </c>
      <c r="D23" s="26" t="s">
        <v>29</v>
      </c>
      <c r="E23" s="60">
        <v>0.1908</v>
      </c>
      <c r="F23" s="26"/>
      <c r="G23" s="187"/>
    </row>
    <row r="24" spans="1:7">
      <c r="A24" s="154">
        <v>3400014</v>
      </c>
      <c r="B24" s="38">
        <v>1447200233</v>
      </c>
      <c r="C24" s="26" t="s">
        <v>30</v>
      </c>
      <c r="D24" s="26" t="s">
        <v>31</v>
      </c>
      <c r="E24" s="60">
        <v>0.33069999999999999</v>
      </c>
      <c r="F24" s="26"/>
      <c r="G24" s="187"/>
    </row>
    <row r="25" spans="1:7">
      <c r="A25" s="154">
        <v>3400014</v>
      </c>
      <c r="B25" s="38">
        <v>1114979663</v>
      </c>
      <c r="C25" s="26" t="s">
        <v>30</v>
      </c>
      <c r="D25" s="26" t="s">
        <v>32</v>
      </c>
      <c r="E25" s="60">
        <v>0.33069999999999999</v>
      </c>
      <c r="F25" s="26"/>
      <c r="G25" s="187"/>
    </row>
    <row r="26" spans="1:7">
      <c r="A26" s="154">
        <v>3400014</v>
      </c>
      <c r="B26" s="38">
        <v>1902858459</v>
      </c>
      <c r="C26" s="26" t="s">
        <v>30</v>
      </c>
      <c r="D26" s="26" t="s">
        <v>33</v>
      </c>
      <c r="E26" s="60">
        <v>0.33069999999999999</v>
      </c>
      <c r="F26" s="26"/>
      <c r="G26" s="187"/>
    </row>
    <row r="27" spans="1:7">
      <c r="A27" s="154">
        <v>3400015</v>
      </c>
      <c r="B27" s="38">
        <v>1508843566</v>
      </c>
      <c r="C27" s="26" t="s">
        <v>34</v>
      </c>
      <c r="D27" s="26" t="s">
        <v>35</v>
      </c>
      <c r="E27" s="60">
        <v>0.32079999999999997</v>
      </c>
      <c r="F27" s="26"/>
      <c r="G27" s="187"/>
    </row>
    <row r="28" spans="1:7">
      <c r="A28" s="154">
        <v>3400015</v>
      </c>
      <c r="B28" s="38">
        <v>1215900618</v>
      </c>
      <c r="C28" s="26" t="s">
        <v>34</v>
      </c>
      <c r="D28" s="26" t="s">
        <v>36</v>
      </c>
      <c r="E28" s="60">
        <v>0.32079999999999997</v>
      </c>
      <c r="F28" s="26"/>
      <c r="G28" s="187"/>
    </row>
    <row r="29" spans="1:7">
      <c r="A29" s="154">
        <v>3400015</v>
      </c>
      <c r="B29" s="38">
        <v>1528031762</v>
      </c>
      <c r="C29" s="26" t="s">
        <v>34</v>
      </c>
      <c r="D29" s="26" t="s">
        <v>37</v>
      </c>
      <c r="E29" s="60">
        <v>0.32079999999999997</v>
      </c>
      <c r="F29" s="26"/>
      <c r="G29" s="187"/>
    </row>
    <row r="30" spans="1:7">
      <c r="A30" s="154">
        <v>3400016</v>
      </c>
      <c r="B30" s="38">
        <v>1407962046</v>
      </c>
      <c r="C30" s="26" t="s">
        <v>38</v>
      </c>
      <c r="D30" s="26" t="s">
        <v>38</v>
      </c>
      <c r="E30" s="60">
        <v>0.26369999999999999</v>
      </c>
      <c r="F30" s="26"/>
      <c r="G30" s="187"/>
    </row>
    <row r="31" spans="1:7">
      <c r="A31" s="154">
        <v>3400017</v>
      </c>
      <c r="B31" s="38">
        <v>1144247982</v>
      </c>
      <c r="C31" s="26" t="s">
        <v>39</v>
      </c>
      <c r="D31" s="26" t="s">
        <v>40</v>
      </c>
      <c r="E31" s="60">
        <v>0.3196</v>
      </c>
      <c r="F31" s="26"/>
      <c r="G31" s="187"/>
    </row>
    <row r="32" spans="1:7">
      <c r="A32" s="154">
        <v>3400020</v>
      </c>
      <c r="B32" s="38">
        <v>1902836943</v>
      </c>
      <c r="C32" s="26" t="s">
        <v>41</v>
      </c>
      <c r="D32" s="26" t="s">
        <v>41</v>
      </c>
      <c r="E32" s="60">
        <v>0.22409999999999999</v>
      </c>
      <c r="F32" s="26"/>
      <c r="G32" s="187"/>
    </row>
    <row r="33" spans="1:7">
      <c r="A33" s="154">
        <v>3400021</v>
      </c>
      <c r="B33" s="38">
        <v>1326442336</v>
      </c>
      <c r="C33" s="26" t="s">
        <v>14</v>
      </c>
      <c r="D33" s="26" t="s">
        <v>42</v>
      </c>
      <c r="E33" s="60">
        <v>0.27910000000000001</v>
      </c>
      <c r="F33" s="26"/>
      <c r="G33" s="187"/>
    </row>
    <row r="34" spans="1:7">
      <c r="A34" s="154">
        <v>3400023</v>
      </c>
      <c r="B34" s="38">
        <v>1427075027</v>
      </c>
      <c r="C34" s="26" t="s">
        <v>43</v>
      </c>
      <c r="D34" s="26" t="s">
        <v>44</v>
      </c>
      <c r="E34" s="60">
        <v>0.46600000000000003</v>
      </c>
      <c r="F34" s="26"/>
      <c r="G34" s="187"/>
    </row>
    <row r="35" spans="1:7">
      <c r="A35" s="154">
        <v>3400023</v>
      </c>
      <c r="B35" s="38">
        <v>1265466452</v>
      </c>
      <c r="C35" s="26" t="s">
        <v>43</v>
      </c>
      <c r="D35" s="26" t="s">
        <v>45</v>
      </c>
      <c r="E35" s="60">
        <v>0.46600000000000003</v>
      </c>
      <c r="F35" s="26"/>
      <c r="G35" s="187"/>
    </row>
    <row r="36" spans="1:7">
      <c r="A36" s="154">
        <v>3400024</v>
      </c>
      <c r="B36" s="38">
        <v>1609857432</v>
      </c>
      <c r="C36" s="26" t="s">
        <v>46</v>
      </c>
      <c r="D36" s="26" t="s">
        <v>46</v>
      </c>
      <c r="E36" s="60">
        <v>0.39910000000000001</v>
      </c>
      <c r="F36" s="26"/>
      <c r="G36" s="187"/>
    </row>
    <row r="37" spans="1:7">
      <c r="A37" s="154">
        <v>3400027</v>
      </c>
      <c r="B37" s="38">
        <v>1962446385</v>
      </c>
      <c r="C37" s="26" t="s">
        <v>47</v>
      </c>
      <c r="D37" s="26" t="s">
        <v>47</v>
      </c>
      <c r="E37" s="60">
        <v>0.59050000000000002</v>
      </c>
      <c r="F37" s="26"/>
      <c r="G37" s="187"/>
    </row>
    <row r="38" spans="1:7">
      <c r="A38" s="154">
        <v>3400027</v>
      </c>
      <c r="B38" s="39">
        <v>1760426183</v>
      </c>
      <c r="C38" s="26" t="s">
        <v>48</v>
      </c>
      <c r="D38" s="26" t="s">
        <v>49</v>
      </c>
      <c r="E38" s="60">
        <v>0.59050000000000002</v>
      </c>
      <c r="F38" s="26"/>
      <c r="G38" s="187"/>
    </row>
    <row r="39" spans="1:7">
      <c r="A39" s="154">
        <v>3400028</v>
      </c>
      <c r="B39" s="38">
        <v>1639172869</v>
      </c>
      <c r="C39" s="26" t="s">
        <v>50</v>
      </c>
      <c r="D39" s="26" t="s">
        <v>51</v>
      </c>
      <c r="E39" s="60">
        <v>0.30359999999999998</v>
      </c>
      <c r="F39" s="26"/>
      <c r="G39" s="187"/>
    </row>
    <row r="40" spans="1:7">
      <c r="A40" s="154">
        <v>3400028</v>
      </c>
      <c r="B40" s="38">
        <v>1821091851</v>
      </c>
      <c r="C40" s="26" t="s">
        <v>50</v>
      </c>
      <c r="D40" s="26" t="s">
        <v>52</v>
      </c>
      <c r="E40" s="60">
        <v>0.30359999999999998</v>
      </c>
      <c r="F40" s="26"/>
      <c r="G40" s="187"/>
    </row>
    <row r="41" spans="1:7">
      <c r="A41" s="154">
        <v>3400030</v>
      </c>
      <c r="B41" s="38">
        <v>1992703540</v>
      </c>
      <c r="C41" s="26" t="s">
        <v>53</v>
      </c>
      <c r="D41" s="26" t="s">
        <v>53</v>
      </c>
      <c r="E41" s="60">
        <v>0.35299999999999998</v>
      </c>
      <c r="F41" s="26"/>
      <c r="G41" s="187"/>
    </row>
    <row r="42" spans="1:7">
      <c r="A42" s="154">
        <v>3400030</v>
      </c>
      <c r="B42" s="38">
        <v>1326045857</v>
      </c>
      <c r="C42" s="26" t="s">
        <v>54</v>
      </c>
      <c r="D42" s="26" t="s">
        <v>55</v>
      </c>
      <c r="E42" s="60">
        <v>0.35299999999999998</v>
      </c>
      <c r="F42" s="26"/>
      <c r="G42" s="187"/>
    </row>
    <row r="43" spans="1:7">
      <c r="A43" s="154">
        <v>3400032</v>
      </c>
      <c r="B43" s="38">
        <v>1013918960</v>
      </c>
      <c r="C43" s="26" t="s">
        <v>56</v>
      </c>
      <c r="D43" s="26" t="s">
        <v>57</v>
      </c>
      <c r="E43" s="60">
        <v>0.32629999999999998</v>
      </c>
      <c r="F43" s="26"/>
      <c r="G43" s="187"/>
    </row>
    <row r="44" spans="1:7">
      <c r="A44" s="154" t="s">
        <v>58</v>
      </c>
      <c r="B44" s="38">
        <v>1093708711</v>
      </c>
      <c r="C44" s="26" t="s">
        <v>59</v>
      </c>
      <c r="D44" s="26" t="s">
        <v>60</v>
      </c>
      <c r="E44" s="60">
        <v>0.27250000000000002</v>
      </c>
      <c r="F44" s="26"/>
      <c r="G44" s="187"/>
    </row>
    <row r="45" spans="1:7">
      <c r="A45" s="154" t="s">
        <v>58</v>
      </c>
      <c r="B45" s="38">
        <v>1790875953</v>
      </c>
      <c r="C45" s="26" t="s">
        <v>59</v>
      </c>
      <c r="D45" s="26" t="s">
        <v>61</v>
      </c>
      <c r="E45" s="60">
        <v>0.27250000000000002</v>
      </c>
      <c r="F45" s="26"/>
      <c r="G45" s="187"/>
    </row>
    <row r="46" spans="1:7">
      <c r="A46" s="154" t="s">
        <v>58</v>
      </c>
      <c r="B46" s="38">
        <v>1558765529</v>
      </c>
      <c r="C46" s="26" t="s">
        <v>14</v>
      </c>
      <c r="D46" s="26" t="s">
        <v>62</v>
      </c>
      <c r="E46" s="60">
        <v>0.27910000000000001</v>
      </c>
      <c r="F46" s="26"/>
      <c r="G46" s="187"/>
    </row>
    <row r="47" spans="1:7">
      <c r="A47" s="154" t="s">
        <v>58</v>
      </c>
      <c r="B47" s="38">
        <v>1619372216</v>
      </c>
      <c r="C47" s="26" t="s">
        <v>14</v>
      </c>
      <c r="D47" s="26" t="s">
        <v>63</v>
      </c>
      <c r="E47" s="60">
        <v>0.27910000000000001</v>
      </c>
      <c r="F47" s="26"/>
      <c r="G47" s="187"/>
    </row>
    <row r="48" spans="1:7">
      <c r="A48" s="154">
        <v>3400039</v>
      </c>
      <c r="B48" s="38">
        <v>1417944224</v>
      </c>
      <c r="C48" s="26" t="s">
        <v>64</v>
      </c>
      <c r="D48" s="26" t="s">
        <v>64</v>
      </c>
      <c r="E48" s="60">
        <v>0.34229999999999999</v>
      </c>
      <c r="F48" s="26"/>
      <c r="G48" s="187"/>
    </row>
    <row r="49" spans="1:7">
      <c r="A49" s="154">
        <v>3400040</v>
      </c>
      <c r="B49" s="38">
        <v>1043218944</v>
      </c>
      <c r="C49" s="26" t="s">
        <v>65</v>
      </c>
      <c r="D49" s="26" t="s">
        <v>66</v>
      </c>
      <c r="E49" s="60">
        <v>0.37080000000000002</v>
      </c>
      <c r="F49" s="26"/>
      <c r="G49" s="187"/>
    </row>
    <row r="50" spans="1:7">
      <c r="A50" s="154">
        <v>3400040</v>
      </c>
      <c r="B50" s="38">
        <v>1649252933</v>
      </c>
      <c r="C50" s="26" t="s">
        <v>65</v>
      </c>
      <c r="D50" s="26" t="s">
        <v>67</v>
      </c>
      <c r="E50" s="60">
        <v>0.37080000000000002</v>
      </c>
      <c r="F50" s="26"/>
      <c r="G50" s="187"/>
    </row>
    <row r="51" spans="1:7">
      <c r="A51" s="154">
        <v>3400040</v>
      </c>
      <c r="B51" s="38">
        <v>1558343848</v>
      </c>
      <c r="C51" s="26" t="s">
        <v>65</v>
      </c>
      <c r="D51" s="26" t="s">
        <v>68</v>
      </c>
      <c r="E51" s="60">
        <v>0.37080000000000002</v>
      </c>
      <c r="F51" s="26"/>
      <c r="G51" s="187"/>
    </row>
    <row r="52" spans="1:7" s="21" customFormat="1">
      <c r="A52" s="157">
        <v>3400040</v>
      </c>
      <c r="B52" s="53">
        <v>1780359687</v>
      </c>
      <c r="C52" s="46" t="s">
        <v>65</v>
      </c>
      <c r="D52" s="46" t="s">
        <v>69</v>
      </c>
      <c r="E52" s="134"/>
      <c r="F52" s="76"/>
      <c r="G52" s="189">
        <v>0.37080000000000002</v>
      </c>
    </row>
    <row r="53" spans="1:7">
      <c r="A53" s="154">
        <v>3400041</v>
      </c>
      <c r="B53" s="38">
        <v>1114974029</v>
      </c>
      <c r="C53" s="26" t="s">
        <v>70</v>
      </c>
      <c r="D53" s="26" t="s">
        <v>71</v>
      </c>
      <c r="E53" s="60">
        <v>0.36599999999999999</v>
      </c>
      <c r="F53" s="26"/>
      <c r="G53" s="187"/>
    </row>
    <row r="54" spans="1:7">
      <c r="A54" s="154">
        <v>3400042</v>
      </c>
      <c r="B54" s="38">
        <v>1679535496</v>
      </c>
      <c r="C54" s="26" t="s">
        <v>72</v>
      </c>
      <c r="D54" s="26" t="s">
        <v>72</v>
      </c>
      <c r="E54" s="60">
        <v>0.59419999999999995</v>
      </c>
      <c r="F54" s="26"/>
      <c r="G54" s="187"/>
    </row>
    <row r="55" spans="1:7">
      <c r="A55" s="154">
        <v>3400047</v>
      </c>
      <c r="B55" s="38">
        <v>1144211301</v>
      </c>
      <c r="C55" s="26" t="s">
        <v>73</v>
      </c>
      <c r="D55" s="26" t="s">
        <v>73</v>
      </c>
      <c r="E55" s="60">
        <v>0.28420000000000001</v>
      </c>
      <c r="F55" s="26"/>
      <c r="G55" s="187"/>
    </row>
    <row r="56" spans="1:7">
      <c r="A56" s="154">
        <v>3400047</v>
      </c>
      <c r="B56" s="38">
        <v>1063480531</v>
      </c>
      <c r="C56" s="26" t="s">
        <v>73</v>
      </c>
      <c r="D56" s="26" t="s">
        <v>74</v>
      </c>
      <c r="E56" s="60">
        <v>0.28420000000000001</v>
      </c>
      <c r="F56" s="26"/>
      <c r="G56" s="187"/>
    </row>
    <row r="57" spans="1:7">
      <c r="A57" s="154">
        <v>3400047</v>
      </c>
      <c r="B57" s="38">
        <v>1114995677</v>
      </c>
      <c r="C57" s="26" t="s">
        <v>73</v>
      </c>
      <c r="D57" s="26" t="s">
        <v>75</v>
      </c>
      <c r="E57" s="60">
        <v>0.28420000000000001</v>
      </c>
      <c r="F57" s="26"/>
      <c r="G57" s="187"/>
    </row>
    <row r="58" spans="1:7">
      <c r="A58" s="154">
        <v>3400049</v>
      </c>
      <c r="B58" s="38">
        <v>1437221785</v>
      </c>
      <c r="C58" s="26" t="s">
        <v>76</v>
      </c>
      <c r="D58" s="26" t="s">
        <v>76</v>
      </c>
      <c r="E58" s="60">
        <v>0.40110000000000001</v>
      </c>
      <c r="F58" s="26"/>
      <c r="G58" s="187"/>
    </row>
    <row r="59" spans="1:7">
      <c r="A59" s="154">
        <v>3400050</v>
      </c>
      <c r="B59" s="38">
        <v>1427030774</v>
      </c>
      <c r="C59" s="26" t="s">
        <v>77</v>
      </c>
      <c r="D59" s="26" t="s">
        <v>77</v>
      </c>
      <c r="E59" s="60">
        <v>0.37359999999999999</v>
      </c>
      <c r="F59" s="26"/>
      <c r="G59" s="187"/>
    </row>
    <row r="60" spans="1:7">
      <c r="A60" s="154">
        <v>3400051</v>
      </c>
      <c r="B60" s="38">
        <v>1205859766</v>
      </c>
      <c r="C60" s="26" t="s">
        <v>78</v>
      </c>
      <c r="D60" s="26" t="s">
        <v>78</v>
      </c>
      <c r="E60" s="60">
        <v>0.42780000000000001</v>
      </c>
      <c r="F60" s="26"/>
      <c r="G60" s="187"/>
    </row>
    <row r="61" spans="1:7">
      <c r="A61" s="154">
        <v>3400053</v>
      </c>
      <c r="B61" s="38">
        <v>1881647204</v>
      </c>
      <c r="C61" s="26" t="s">
        <v>79</v>
      </c>
      <c r="D61" s="26" t="s">
        <v>80</v>
      </c>
      <c r="E61" s="60">
        <v>0.34820000000000001</v>
      </c>
      <c r="F61" s="26"/>
      <c r="G61" s="187"/>
    </row>
    <row r="62" spans="1:7">
      <c r="A62" s="154">
        <v>3400053</v>
      </c>
      <c r="B62" s="38">
        <v>1497708838</v>
      </c>
      <c r="C62" s="26" t="s">
        <v>79</v>
      </c>
      <c r="D62" s="40" t="s">
        <v>81</v>
      </c>
      <c r="E62" s="60">
        <v>0.34820000000000001</v>
      </c>
      <c r="F62" s="26"/>
      <c r="G62" s="187"/>
    </row>
    <row r="63" spans="1:7">
      <c r="A63" s="154">
        <v>3400060</v>
      </c>
      <c r="B63" s="38">
        <v>1326048810</v>
      </c>
      <c r="C63" s="26" t="s">
        <v>70</v>
      </c>
      <c r="D63" s="26" t="s">
        <v>82</v>
      </c>
      <c r="E63" s="60">
        <v>0.501</v>
      </c>
      <c r="F63" s="26"/>
      <c r="G63" s="187"/>
    </row>
    <row r="64" spans="1:7">
      <c r="A64" s="154">
        <v>3400061</v>
      </c>
      <c r="B64" s="38">
        <v>1932208576</v>
      </c>
      <c r="C64" s="26" t="s">
        <v>70</v>
      </c>
      <c r="D64" s="26" t="s">
        <v>83</v>
      </c>
      <c r="E64" s="60">
        <v>0.3402</v>
      </c>
      <c r="F64" s="26"/>
      <c r="G64" s="187"/>
    </row>
    <row r="65" spans="1:7">
      <c r="A65" s="154">
        <v>3400061</v>
      </c>
      <c r="B65" s="38">
        <v>1427142355</v>
      </c>
      <c r="C65" s="26" t="s">
        <v>70</v>
      </c>
      <c r="D65" s="26" t="s">
        <v>84</v>
      </c>
      <c r="E65" s="60">
        <v>0.3402</v>
      </c>
      <c r="F65" s="26"/>
      <c r="G65" s="187"/>
    </row>
    <row r="66" spans="1:7">
      <c r="A66" s="154">
        <v>3400061</v>
      </c>
      <c r="B66" s="38">
        <v>1043304975</v>
      </c>
      <c r="C66" s="26" t="s">
        <v>70</v>
      </c>
      <c r="D66" s="26" t="s">
        <v>85</v>
      </c>
      <c r="E66" s="60">
        <v>0.3402</v>
      </c>
      <c r="F66" s="26"/>
      <c r="G66" s="187"/>
    </row>
    <row r="67" spans="1:7">
      <c r="A67" s="154">
        <v>3400064</v>
      </c>
      <c r="B67" s="38">
        <v>1881614071</v>
      </c>
      <c r="C67" s="26" t="s">
        <v>86</v>
      </c>
      <c r="D67" s="26" t="s">
        <v>86</v>
      </c>
      <c r="E67" s="60">
        <v>0.48859999999999998</v>
      </c>
      <c r="F67" s="26"/>
      <c r="G67" s="187"/>
    </row>
    <row r="68" spans="1:7">
      <c r="A68" s="154">
        <v>3400068</v>
      </c>
      <c r="B68" s="38">
        <v>1376537555</v>
      </c>
      <c r="C68" s="26" t="s">
        <v>87</v>
      </c>
      <c r="D68" s="26" t="s">
        <v>87</v>
      </c>
      <c r="E68" s="60">
        <v>0.3362</v>
      </c>
      <c r="F68" s="26"/>
      <c r="G68" s="187"/>
    </row>
    <row r="69" spans="1:7">
      <c r="A69" s="154">
        <v>3400069</v>
      </c>
      <c r="B69" s="38">
        <v>1972579837</v>
      </c>
      <c r="C69" s="26" t="s">
        <v>88</v>
      </c>
      <c r="D69" s="26" t="s">
        <v>88</v>
      </c>
      <c r="E69" s="60">
        <v>0.33040000000000003</v>
      </c>
      <c r="F69" s="26"/>
      <c r="G69" s="187"/>
    </row>
    <row r="70" spans="1:7">
      <c r="A70" s="154">
        <v>3400069</v>
      </c>
      <c r="B70" s="38">
        <v>1790752236</v>
      </c>
      <c r="C70" s="26" t="s">
        <v>88</v>
      </c>
      <c r="D70" s="26" t="s">
        <v>89</v>
      </c>
      <c r="E70" s="60">
        <v>0.33040000000000003</v>
      </c>
      <c r="F70" s="26"/>
      <c r="G70" s="187"/>
    </row>
    <row r="71" spans="1:7">
      <c r="A71" s="154">
        <v>3400070</v>
      </c>
      <c r="B71" s="38">
        <v>1326010273</v>
      </c>
      <c r="C71" s="26" t="s">
        <v>90</v>
      </c>
      <c r="D71" s="26" t="s">
        <v>90</v>
      </c>
      <c r="E71" s="60">
        <v>0.37559999999999999</v>
      </c>
      <c r="F71" s="26"/>
      <c r="G71" s="187"/>
    </row>
    <row r="72" spans="1:7">
      <c r="A72" s="154">
        <v>3400070</v>
      </c>
      <c r="B72" s="38">
        <v>1518989946</v>
      </c>
      <c r="C72" s="26" t="s">
        <v>90</v>
      </c>
      <c r="D72" s="26" t="s">
        <v>91</v>
      </c>
      <c r="E72" s="60">
        <v>0.37559999999999999</v>
      </c>
      <c r="F72" s="26"/>
      <c r="G72" s="187"/>
    </row>
    <row r="73" spans="1:7">
      <c r="A73" s="154">
        <v>3400071</v>
      </c>
      <c r="B73" s="38">
        <v>1922144757</v>
      </c>
      <c r="C73" s="26" t="s">
        <v>92</v>
      </c>
      <c r="D73" s="26" t="s">
        <v>93</v>
      </c>
      <c r="E73" s="60">
        <v>0.3518</v>
      </c>
      <c r="F73" s="26"/>
      <c r="G73" s="187"/>
    </row>
    <row r="74" spans="1:7">
      <c r="A74" s="154">
        <v>3400073</v>
      </c>
      <c r="B74" s="38">
        <v>1013916352</v>
      </c>
      <c r="C74" s="26" t="s">
        <v>94</v>
      </c>
      <c r="D74" s="26" t="s">
        <v>94</v>
      </c>
      <c r="E74" s="60">
        <v>0.3649</v>
      </c>
      <c r="F74" s="26"/>
      <c r="G74" s="187"/>
    </row>
    <row r="75" spans="1:7">
      <c r="A75" s="154">
        <v>3400075</v>
      </c>
      <c r="B75" s="38">
        <v>1770640575</v>
      </c>
      <c r="C75" s="26" t="s">
        <v>95</v>
      </c>
      <c r="D75" s="26" t="s">
        <v>96</v>
      </c>
      <c r="E75" s="60">
        <v>0.2394</v>
      </c>
      <c r="F75" s="26"/>
      <c r="G75" s="187"/>
    </row>
    <row r="76" spans="1:7">
      <c r="A76" s="154">
        <v>3400075</v>
      </c>
      <c r="B76" s="38">
        <v>1700860491</v>
      </c>
      <c r="C76" s="26" t="s">
        <v>97</v>
      </c>
      <c r="D76" s="26" t="s">
        <v>98</v>
      </c>
      <c r="E76" s="60">
        <v>0.2394</v>
      </c>
      <c r="F76" s="26"/>
      <c r="G76" s="187"/>
    </row>
    <row r="77" spans="1:7">
      <c r="A77" s="154">
        <v>3400084</v>
      </c>
      <c r="B77" s="38">
        <v>1265407175</v>
      </c>
      <c r="C77" s="26" t="s">
        <v>99</v>
      </c>
      <c r="D77" s="26" t="s">
        <v>100</v>
      </c>
      <c r="E77" s="60">
        <v>0.35010000000000002</v>
      </c>
      <c r="F77" s="26"/>
      <c r="G77" s="187"/>
    </row>
    <row r="78" spans="1:7">
      <c r="A78" s="154">
        <v>3400084</v>
      </c>
      <c r="B78" s="38">
        <v>1659856060</v>
      </c>
      <c r="C78" s="26" t="s">
        <v>14</v>
      </c>
      <c r="D78" s="26" t="s">
        <v>101</v>
      </c>
      <c r="E78" s="60">
        <v>0.35010000000000002</v>
      </c>
      <c r="F78" s="26"/>
      <c r="G78" s="187"/>
    </row>
    <row r="79" spans="1:7">
      <c r="A79" s="154">
        <v>3400085</v>
      </c>
      <c r="B79" s="38">
        <v>1801848767</v>
      </c>
      <c r="C79" s="26" t="s">
        <v>102</v>
      </c>
      <c r="D79" s="26" t="s">
        <v>103</v>
      </c>
      <c r="E79" s="60">
        <v>0.35339999999999999</v>
      </c>
      <c r="F79" s="26"/>
      <c r="G79" s="187"/>
    </row>
    <row r="80" spans="1:7">
      <c r="A80" s="154">
        <v>3400085</v>
      </c>
      <c r="B80" s="38">
        <v>1710938949</v>
      </c>
      <c r="C80" s="26" t="s">
        <v>102</v>
      </c>
      <c r="D80" s="26" t="s">
        <v>104</v>
      </c>
      <c r="E80" s="60">
        <v>0.35339999999999999</v>
      </c>
      <c r="F80" s="26"/>
      <c r="G80" s="187"/>
    </row>
    <row r="81" spans="1:7" s="21" customFormat="1">
      <c r="A81" s="162">
        <v>3400087</v>
      </c>
      <c r="B81" s="55">
        <v>1225513948</v>
      </c>
      <c r="C81" s="56" t="s">
        <v>312</v>
      </c>
      <c r="D81" s="56" t="s">
        <v>106</v>
      </c>
      <c r="E81" s="178"/>
      <c r="F81" s="56">
        <v>0.43630000000000002</v>
      </c>
      <c r="G81" s="190">
        <v>0.45140000000000002</v>
      </c>
    </row>
    <row r="82" spans="1:7" s="21" customFormat="1">
      <c r="A82" s="162">
        <v>3400090</v>
      </c>
      <c r="B82" s="55">
        <v>1619911104</v>
      </c>
      <c r="C82" s="56" t="s">
        <v>107</v>
      </c>
      <c r="D82" s="56" t="s">
        <v>108</v>
      </c>
      <c r="E82" s="178"/>
      <c r="F82" s="56">
        <v>0.32569999999999999</v>
      </c>
      <c r="G82" s="190">
        <v>0.30520000000000003</v>
      </c>
    </row>
    <row r="83" spans="1:7" s="21" customFormat="1">
      <c r="A83" s="162">
        <v>3400090</v>
      </c>
      <c r="B83" s="55">
        <v>1780628354</v>
      </c>
      <c r="C83" s="56" t="s">
        <v>107</v>
      </c>
      <c r="D83" s="56" t="s">
        <v>109</v>
      </c>
      <c r="E83" s="178"/>
      <c r="F83" s="56">
        <v>0.32569999999999999</v>
      </c>
      <c r="G83" s="190">
        <v>0.30520000000000003</v>
      </c>
    </row>
    <row r="84" spans="1:7">
      <c r="A84" s="154">
        <v>3400091</v>
      </c>
      <c r="B84" s="38">
        <v>1477591055</v>
      </c>
      <c r="C84" s="26" t="s">
        <v>110</v>
      </c>
      <c r="D84" s="26" t="s">
        <v>110</v>
      </c>
      <c r="E84" s="60">
        <v>0.42599999999999999</v>
      </c>
      <c r="F84" s="26"/>
      <c r="G84" s="187"/>
    </row>
    <row r="85" spans="1:7">
      <c r="A85" s="154">
        <v>3400091</v>
      </c>
      <c r="B85" s="39">
        <v>1962515353</v>
      </c>
      <c r="C85" s="26" t="s">
        <v>110</v>
      </c>
      <c r="D85" s="26" t="s">
        <v>111</v>
      </c>
      <c r="E85" s="60">
        <v>0.42599999999999999</v>
      </c>
      <c r="F85" s="26"/>
      <c r="G85" s="187"/>
    </row>
    <row r="86" spans="1:7">
      <c r="A86" s="154">
        <v>3400091</v>
      </c>
      <c r="B86" s="39">
        <v>1295848562</v>
      </c>
      <c r="C86" s="26" t="s">
        <v>112</v>
      </c>
      <c r="D86" s="26" t="s">
        <v>113</v>
      </c>
      <c r="E86" s="60">
        <v>0.42599999999999999</v>
      </c>
      <c r="F86" s="26"/>
      <c r="G86" s="187"/>
    </row>
    <row r="87" spans="1:7">
      <c r="A87" s="154">
        <v>3400096</v>
      </c>
      <c r="B87" s="38">
        <v>1417958331</v>
      </c>
      <c r="C87" s="26" t="s">
        <v>114</v>
      </c>
      <c r="D87" s="26" t="s">
        <v>114</v>
      </c>
      <c r="E87" s="60">
        <v>0.37019999999999997</v>
      </c>
      <c r="F87" s="26"/>
      <c r="G87" s="187"/>
    </row>
    <row r="88" spans="1:7">
      <c r="A88" s="154">
        <v>3400097</v>
      </c>
      <c r="B88" s="38">
        <v>1942361308</v>
      </c>
      <c r="C88" s="26" t="s">
        <v>115</v>
      </c>
      <c r="D88" s="26" t="s">
        <v>115</v>
      </c>
      <c r="E88" s="60">
        <v>0.34110000000000001</v>
      </c>
      <c r="F88" s="26"/>
      <c r="G88" s="187"/>
    </row>
    <row r="89" spans="1:7">
      <c r="A89" s="154">
        <v>3400098</v>
      </c>
      <c r="B89" s="38">
        <v>1497792550</v>
      </c>
      <c r="C89" s="26" t="s">
        <v>116</v>
      </c>
      <c r="D89" s="26" t="s">
        <v>117</v>
      </c>
      <c r="E89" s="60">
        <v>0.2772</v>
      </c>
      <c r="F89" s="26"/>
      <c r="G89" s="187"/>
    </row>
    <row r="90" spans="1:7">
      <c r="A90" s="154">
        <v>3400098</v>
      </c>
      <c r="B90" s="38">
        <v>1417432840</v>
      </c>
      <c r="C90" s="26" t="s">
        <v>14</v>
      </c>
      <c r="D90" s="26" t="s">
        <v>118</v>
      </c>
      <c r="E90" s="60">
        <v>0.2772</v>
      </c>
      <c r="F90" s="26"/>
      <c r="G90" s="187"/>
    </row>
    <row r="91" spans="1:7">
      <c r="A91" s="154">
        <v>3400099</v>
      </c>
      <c r="B91" s="38">
        <v>1467441394</v>
      </c>
      <c r="C91" s="26" t="s">
        <v>119</v>
      </c>
      <c r="D91" s="26" t="s">
        <v>120</v>
      </c>
      <c r="E91" s="60">
        <v>0.38490000000000002</v>
      </c>
      <c r="F91" s="26"/>
      <c r="G91" s="187"/>
    </row>
    <row r="92" spans="1:7">
      <c r="A92" s="154">
        <v>3400099</v>
      </c>
      <c r="B92" s="38">
        <v>1114905783</v>
      </c>
      <c r="C92" s="26" t="s">
        <v>119</v>
      </c>
      <c r="D92" s="26" t="s">
        <v>121</v>
      </c>
      <c r="E92" s="60">
        <v>0.38490000000000002</v>
      </c>
      <c r="F92" s="26"/>
      <c r="G92" s="187"/>
    </row>
    <row r="93" spans="1:7">
      <c r="A93" s="154">
        <v>3400107</v>
      </c>
      <c r="B93" s="38">
        <v>1699757393</v>
      </c>
      <c r="C93" s="26" t="s">
        <v>122</v>
      </c>
      <c r="D93" s="26" t="s">
        <v>123</v>
      </c>
      <c r="E93" s="60">
        <v>0.48099999999999998</v>
      </c>
      <c r="F93" s="26"/>
      <c r="G93" s="187"/>
    </row>
    <row r="94" spans="1:7">
      <c r="A94" s="154">
        <v>3400109</v>
      </c>
      <c r="B94" s="38">
        <v>1245211168</v>
      </c>
      <c r="C94" s="26" t="s">
        <v>124</v>
      </c>
      <c r="D94" s="26" t="s">
        <v>124</v>
      </c>
      <c r="E94" s="60">
        <v>0.41959999999999997</v>
      </c>
      <c r="F94" s="26"/>
      <c r="G94" s="187"/>
    </row>
    <row r="95" spans="1:7">
      <c r="A95" s="154">
        <v>3400113</v>
      </c>
      <c r="B95" s="38">
        <v>1295789907</v>
      </c>
      <c r="C95" s="26" t="s">
        <v>125</v>
      </c>
      <c r="D95" s="26" t="s">
        <v>126</v>
      </c>
      <c r="E95" s="60">
        <v>0.24879999999999999</v>
      </c>
      <c r="F95" s="26"/>
      <c r="G95" s="187"/>
    </row>
    <row r="96" spans="1:7">
      <c r="A96" s="154">
        <v>3400113</v>
      </c>
      <c r="B96" s="38">
        <v>1053358945</v>
      </c>
      <c r="C96" s="26" t="s">
        <v>127</v>
      </c>
      <c r="D96" s="26" t="s">
        <v>128</v>
      </c>
      <c r="E96" s="60">
        <v>0.24879999999999999</v>
      </c>
      <c r="F96" s="26"/>
      <c r="G96" s="187"/>
    </row>
    <row r="97" spans="1:7">
      <c r="A97" s="154">
        <v>3400114</v>
      </c>
      <c r="B97" s="38">
        <v>1497797088</v>
      </c>
      <c r="C97" s="26" t="s">
        <v>70</v>
      </c>
      <c r="D97" s="26" t="s">
        <v>129</v>
      </c>
      <c r="E97" s="60">
        <v>0.44740000000000002</v>
      </c>
      <c r="F97" s="26"/>
      <c r="G97" s="187"/>
    </row>
    <row r="98" spans="1:7">
      <c r="A98" s="154">
        <v>3400115</v>
      </c>
      <c r="B98" s="38">
        <v>1740208081</v>
      </c>
      <c r="C98" s="26" t="s">
        <v>130</v>
      </c>
      <c r="D98" s="26" t="s">
        <v>131</v>
      </c>
      <c r="E98" s="60">
        <v>0.21940000000000001</v>
      </c>
      <c r="F98" s="26"/>
      <c r="G98" s="187"/>
    </row>
    <row r="99" spans="1:7">
      <c r="A99" s="154">
        <v>3400115</v>
      </c>
      <c r="B99" s="38">
        <v>1437228939</v>
      </c>
      <c r="C99" s="26" t="s">
        <v>130</v>
      </c>
      <c r="D99" s="26" t="s">
        <v>132</v>
      </c>
      <c r="E99" s="60">
        <v>0.21940000000000001</v>
      </c>
      <c r="F99" s="26"/>
      <c r="G99" s="187"/>
    </row>
    <row r="100" spans="1:7">
      <c r="A100" s="154">
        <v>3400115</v>
      </c>
      <c r="B100" s="38">
        <v>1861578874</v>
      </c>
      <c r="C100" s="26" t="s">
        <v>130</v>
      </c>
      <c r="D100" s="26" t="s">
        <v>133</v>
      </c>
      <c r="E100" s="60">
        <v>0.21940000000000001</v>
      </c>
      <c r="F100" s="26"/>
      <c r="G100" s="187"/>
    </row>
    <row r="101" spans="1:7">
      <c r="A101" s="154">
        <v>3400116</v>
      </c>
      <c r="B101" s="38">
        <v>1801823349</v>
      </c>
      <c r="C101" s="26" t="s">
        <v>134</v>
      </c>
      <c r="D101" s="26" t="s">
        <v>134</v>
      </c>
      <c r="E101" s="60">
        <v>0.19919999999999999</v>
      </c>
      <c r="F101" s="26"/>
      <c r="G101" s="187"/>
    </row>
    <row r="102" spans="1:7">
      <c r="A102" s="154">
        <v>3400116</v>
      </c>
      <c r="B102" s="38">
        <v>1659393932</v>
      </c>
      <c r="C102" s="26" t="s">
        <v>134</v>
      </c>
      <c r="D102" s="26" t="s">
        <v>135</v>
      </c>
      <c r="E102" s="60">
        <v>0.19919999999999999</v>
      </c>
      <c r="F102" s="26"/>
      <c r="G102" s="187"/>
    </row>
    <row r="103" spans="1:7">
      <c r="A103" s="154">
        <v>3400119</v>
      </c>
      <c r="B103" s="38">
        <v>1841259462</v>
      </c>
      <c r="C103" s="26" t="s">
        <v>136</v>
      </c>
      <c r="D103" s="26" t="s">
        <v>137</v>
      </c>
      <c r="E103" s="60">
        <v>0.29380000000000001</v>
      </c>
      <c r="F103" s="26"/>
      <c r="G103" s="187"/>
    </row>
    <row r="104" spans="1:7">
      <c r="A104" s="154">
        <v>3400119</v>
      </c>
      <c r="B104" s="38">
        <v>1073988994</v>
      </c>
      <c r="C104" s="26" t="s">
        <v>14</v>
      </c>
      <c r="D104" s="26" t="s">
        <v>138</v>
      </c>
      <c r="E104" s="60">
        <v>0.29380000000000001</v>
      </c>
      <c r="F104" s="26"/>
      <c r="G104" s="187"/>
    </row>
    <row r="105" spans="1:7">
      <c r="A105" s="154">
        <v>3400119</v>
      </c>
      <c r="B105" s="38">
        <v>1982079802</v>
      </c>
      <c r="C105" s="26" t="s">
        <v>14</v>
      </c>
      <c r="D105" s="26" t="s">
        <v>139</v>
      </c>
      <c r="E105" s="60">
        <v>0.29380000000000001</v>
      </c>
      <c r="F105" s="26"/>
      <c r="G105" s="187"/>
    </row>
    <row r="106" spans="1:7">
      <c r="A106" s="154">
        <v>3400120</v>
      </c>
      <c r="B106" s="38">
        <v>1508832833</v>
      </c>
      <c r="C106" s="26" t="s">
        <v>140</v>
      </c>
      <c r="D106" s="26" t="s">
        <v>141</v>
      </c>
      <c r="E106" s="60">
        <v>0.49469999999999997</v>
      </c>
      <c r="F106" s="26"/>
      <c r="G106" s="187"/>
    </row>
    <row r="107" spans="1:7" s="19" customFormat="1">
      <c r="A107" s="159">
        <v>3400123</v>
      </c>
      <c r="B107" s="52">
        <v>1255328449</v>
      </c>
      <c r="C107" s="25" t="s">
        <v>142</v>
      </c>
      <c r="D107" s="25" t="s">
        <v>142</v>
      </c>
      <c r="E107" s="47"/>
      <c r="F107" s="48">
        <v>0.44779999999999998</v>
      </c>
      <c r="G107" s="191"/>
    </row>
    <row r="108" spans="1:7" s="21" customFormat="1">
      <c r="A108" s="162">
        <v>3400123</v>
      </c>
      <c r="B108" s="55">
        <v>1942895081</v>
      </c>
      <c r="C108" s="56" t="s">
        <v>142</v>
      </c>
      <c r="D108" s="56" t="s">
        <v>142</v>
      </c>
      <c r="E108" s="178"/>
      <c r="F108" s="56"/>
      <c r="G108" s="190">
        <v>0.56940000000000002</v>
      </c>
    </row>
    <row r="109" spans="1:7">
      <c r="A109" s="154">
        <v>3400126</v>
      </c>
      <c r="B109" s="38">
        <v>1215359922</v>
      </c>
      <c r="C109" s="26" t="s">
        <v>143</v>
      </c>
      <c r="D109" s="26" t="s">
        <v>143</v>
      </c>
      <c r="E109" s="60">
        <v>0.2041</v>
      </c>
      <c r="F109" s="26"/>
      <c r="G109" s="187"/>
    </row>
    <row r="110" spans="1:7">
      <c r="A110" s="154">
        <v>3400127</v>
      </c>
      <c r="B110" s="38">
        <v>1326061730</v>
      </c>
      <c r="C110" s="26" t="s">
        <v>144</v>
      </c>
      <c r="D110" s="26" t="s">
        <v>145</v>
      </c>
      <c r="E110" s="60">
        <v>0.35849999999999999</v>
      </c>
      <c r="F110" s="26"/>
      <c r="G110" s="187"/>
    </row>
    <row r="111" spans="1:7">
      <c r="A111" s="154">
        <v>3400129</v>
      </c>
      <c r="B111" s="38">
        <v>1073568754</v>
      </c>
      <c r="C111" s="26" t="s">
        <v>146</v>
      </c>
      <c r="D111" s="26" t="s">
        <v>147</v>
      </c>
      <c r="E111" s="60">
        <v>0.22700000000000001</v>
      </c>
      <c r="F111" s="26"/>
      <c r="G111" s="187"/>
    </row>
    <row r="112" spans="1:7">
      <c r="A112" s="154">
        <v>3400130</v>
      </c>
      <c r="B112" s="38">
        <v>1396790325</v>
      </c>
      <c r="C112" s="26" t="s">
        <v>14</v>
      </c>
      <c r="D112" s="26" t="s">
        <v>148</v>
      </c>
      <c r="E112" s="60">
        <v>0.32500000000000001</v>
      </c>
      <c r="F112" s="26"/>
      <c r="G112" s="187"/>
    </row>
    <row r="113" spans="1:7">
      <c r="A113" s="154">
        <v>3400131</v>
      </c>
      <c r="B113" s="38">
        <v>1801852835</v>
      </c>
      <c r="C113" s="26" t="s">
        <v>149</v>
      </c>
      <c r="D113" s="26" t="s">
        <v>149</v>
      </c>
      <c r="E113" s="60">
        <v>0.38140000000000002</v>
      </c>
      <c r="F113" s="26"/>
      <c r="G113" s="187"/>
    </row>
    <row r="114" spans="1:7">
      <c r="A114" s="154">
        <v>3400131</v>
      </c>
      <c r="B114" s="38">
        <v>1780641373</v>
      </c>
      <c r="C114" s="26" t="s">
        <v>150</v>
      </c>
      <c r="D114" s="26" t="s">
        <v>151</v>
      </c>
      <c r="E114" s="60">
        <v>0.38140000000000002</v>
      </c>
      <c r="F114" s="26"/>
      <c r="G114" s="187"/>
    </row>
    <row r="115" spans="1:7">
      <c r="A115" s="154">
        <v>3400132</v>
      </c>
      <c r="B115" s="38">
        <v>1164707725</v>
      </c>
      <c r="C115" s="26" t="s">
        <v>152</v>
      </c>
      <c r="D115" s="26" t="s">
        <v>152</v>
      </c>
      <c r="E115" s="60">
        <v>0.26669999999999999</v>
      </c>
      <c r="F115" s="26"/>
      <c r="G115" s="187"/>
    </row>
    <row r="116" spans="1:7">
      <c r="A116" s="154">
        <v>3400133</v>
      </c>
      <c r="B116" s="38">
        <v>1851362669</v>
      </c>
      <c r="C116" s="26" t="s">
        <v>153</v>
      </c>
      <c r="D116" s="26" t="s">
        <v>153</v>
      </c>
      <c r="E116" s="60">
        <v>0.24299999999999999</v>
      </c>
      <c r="F116" s="26"/>
      <c r="G116" s="187"/>
    </row>
    <row r="117" spans="1:7">
      <c r="A117" s="154">
        <v>3400141</v>
      </c>
      <c r="B117" s="38">
        <v>1376139139</v>
      </c>
      <c r="C117" s="26" t="s">
        <v>154</v>
      </c>
      <c r="D117" s="26" t="s">
        <v>155</v>
      </c>
      <c r="E117" s="60">
        <v>0.29330000000000001</v>
      </c>
      <c r="F117" s="26"/>
      <c r="G117" s="187"/>
    </row>
    <row r="118" spans="1:7">
      <c r="A118" s="154">
        <v>3400141</v>
      </c>
      <c r="B118" s="38">
        <v>1649867896</v>
      </c>
      <c r="C118" s="26" t="s">
        <v>154</v>
      </c>
      <c r="D118" s="26" t="s">
        <v>156</v>
      </c>
      <c r="E118" s="60">
        <v>0.29330000000000001</v>
      </c>
      <c r="F118" s="26"/>
      <c r="G118" s="187"/>
    </row>
    <row r="119" spans="1:7">
      <c r="A119" s="154">
        <v>3400141</v>
      </c>
      <c r="B119" s="38">
        <v>1508453754</v>
      </c>
      <c r="C119" s="26" t="s">
        <v>154</v>
      </c>
      <c r="D119" s="26" t="s">
        <v>157</v>
      </c>
      <c r="E119" s="60">
        <v>0.29330000000000001</v>
      </c>
      <c r="F119" s="26"/>
      <c r="G119" s="187"/>
    </row>
    <row r="120" spans="1:7">
      <c r="A120" s="154">
        <v>3400142</v>
      </c>
      <c r="B120" s="38">
        <v>1760479331</v>
      </c>
      <c r="C120" s="26" t="s">
        <v>158</v>
      </c>
      <c r="D120" s="26" t="s">
        <v>159</v>
      </c>
      <c r="E120" s="60">
        <v>0.52869999999999995</v>
      </c>
      <c r="F120" s="26"/>
      <c r="G120" s="187"/>
    </row>
    <row r="121" spans="1:7">
      <c r="A121" s="154">
        <v>3400143</v>
      </c>
      <c r="B121" s="38">
        <v>1164495255</v>
      </c>
      <c r="C121" s="26" t="s">
        <v>160</v>
      </c>
      <c r="D121" s="26" t="s">
        <v>160</v>
      </c>
      <c r="E121" s="60">
        <v>0.48259999999999997</v>
      </c>
      <c r="F121" s="26"/>
      <c r="G121" s="187"/>
    </row>
    <row r="122" spans="1:7">
      <c r="A122" s="154">
        <v>3400143</v>
      </c>
      <c r="B122" s="38">
        <v>1275585150</v>
      </c>
      <c r="C122" s="26" t="s">
        <v>160</v>
      </c>
      <c r="D122" s="26" t="s">
        <v>161</v>
      </c>
      <c r="E122" s="60">
        <v>0.48259999999999997</v>
      </c>
      <c r="F122" s="26"/>
      <c r="G122" s="187"/>
    </row>
    <row r="123" spans="1:7">
      <c r="A123" s="154">
        <v>3400143</v>
      </c>
      <c r="B123" s="38">
        <v>1689628794</v>
      </c>
      <c r="C123" s="26" t="s">
        <v>160</v>
      </c>
      <c r="D123" s="26" t="s">
        <v>162</v>
      </c>
      <c r="E123" s="60">
        <v>0.48259999999999997</v>
      </c>
      <c r="F123" s="26"/>
      <c r="G123" s="187"/>
    </row>
    <row r="124" spans="1:7">
      <c r="A124" s="154">
        <v>3400144</v>
      </c>
      <c r="B124" s="38">
        <v>1154375178</v>
      </c>
      <c r="C124" s="26" t="s">
        <v>163</v>
      </c>
      <c r="D124" s="26" t="s">
        <v>163</v>
      </c>
      <c r="E124" s="60">
        <v>0.2344</v>
      </c>
      <c r="F124" s="26"/>
      <c r="G124" s="187"/>
    </row>
    <row r="125" spans="1:7">
      <c r="A125" s="154">
        <v>3400144</v>
      </c>
      <c r="B125" s="38">
        <v>1609815174</v>
      </c>
      <c r="C125" s="26" t="s">
        <v>163</v>
      </c>
      <c r="D125" s="40" t="s">
        <v>164</v>
      </c>
      <c r="E125" s="60">
        <v>0.2344</v>
      </c>
      <c r="F125" s="26"/>
      <c r="G125" s="187"/>
    </row>
    <row r="126" spans="1:7">
      <c r="A126" s="154">
        <v>3400145</v>
      </c>
      <c r="B126" s="38">
        <v>1326088139</v>
      </c>
      <c r="C126" s="26" t="s">
        <v>14</v>
      </c>
      <c r="D126" s="26" t="s">
        <v>165</v>
      </c>
      <c r="E126" s="60">
        <v>0.27350000000000002</v>
      </c>
      <c r="F126" s="26"/>
      <c r="G126" s="187"/>
    </row>
    <row r="127" spans="1:7">
      <c r="A127" s="154">
        <v>3400147</v>
      </c>
      <c r="B127" s="38">
        <v>1619969219</v>
      </c>
      <c r="C127" s="26" t="s">
        <v>166</v>
      </c>
      <c r="D127" s="26" t="s">
        <v>167</v>
      </c>
      <c r="E127" s="60">
        <v>0.37409999999999999</v>
      </c>
      <c r="F127" s="26"/>
      <c r="G127" s="187"/>
    </row>
    <row r="128" spans="1:7">
      <c r="A128" s="154">
        <v>3400147</v>
      </c>
      <c r="B128" s="38">
        <v>1952359036</v>
      </c>
      <c r="C128" s="26" t="s">
        <v>166</v>
      </c>
      <c r="D128" s="26" t="s">
        <v>168</v>
      </c>
      <c r="E128" s="60">
        <v>0.37409999999999999</v>
      </c>
      <c r="F128" s="26"/>
      <c r="G128" s="187"/>
    </row>
    <row r="129" spans="1:7">
      <c r="A129" s="154">
        <v>3400148</v>
      </c>
      <c r="B129" s="38">
        <v>1538111828</v>
      </c>
      <c r="C129" s="26" t="s">
        <v>169</v>
      </c>
      <c r="D129" s="26" t="s">
        <v>170</v>
      </c>
      <c r="E129" s="60">
        <v>0.37730000000000002</v>
      </c>
      <c r="F129" s="26"/>
      <c r="G129" s="187"/>
    </row>
    <row r="130" spans="1:7">
      <c r="A130" s="154">
        <v>3400151</v>
      </c>
      <c r="B130" s="38">
        <v>1346273943</v>
      </c>
      <c r="C130" s="26" t="s">
        <v>171</v>
      </c>
      <c r="D130" s="26" t="s">
        <v>172</v>
      </c>
      <c r="E130" s="60">
        <v>0.55830000000000002</v>
      </c>
      <c r="F130" s="26"/>
      <c r="G130" s="187"/>
    </row>
    <row r="131" spans="1:7">
      <c r="A131" s="154">
        <v>3400151</v>
      </c>
      <c r="B131" s="38">
        <v>1558407585</v>
      </c>
      <c r="C131" s="26" t="s">
        <v>171</v>
      </c>
      <c r="D131" s="26" t="s">
        <v>173</v>
      </c>
      <c r="E131" s="60">
        <v>0.55830000000000002</v>
      </c>
      <c r="F131" s="26"/>
      <c r="G131" s="187"/>
    </row>
    <row r="132" spans="1:7">
      <c r="A132" s="154">
        <v>3400155</v>
      </c>
      <c r="B132" s="38">
        <v>1871592113</v>
      </c>
      <c r="C132" s="26" t="s">
        <v>174</v>
      </c>
      <c r="D132" s="26" t="s">
        <v>174</v>
      </c>
      <c r="E132" s="60">
        <v>0.3921</v>
      </c>
      <c r="F132" s="26"/>
      <c r="G132" s="187"/>
    </row>
    <row r="133" spans="1:7">
      <c r="A133" s="154">
        <v>3400155</v>
      </c>
      <c r="B133" s="38">
        <v>1811996820</v>
      </c>
      <c r="C133" s="26" t="s">
        <v>175</v>
      </c>
      <c r="D133" s="26" t="s">
        <v>176</v>
      </c>
      <c r="E133" s="60">
        <v>0.3921</v>
      </c>
      <c r="F133" s="26"/>
      <c r="G133" s="187"/>
    </row>
    <row r="134" spans="1:7">
      <c r="A134" s="154">
        <v>3400155</v>
      </c>
      <c r="B134" s="38">
        <v>1710986732</v>
      </c>
      <c r="C134" s="26" t="s">
        <v>175</v>
      </c>
      <c r="D134" s="26" t="s">
        <v>177</v>
      </c>
      <c r="E134" s="60">
        <v>0.3921</v>
      </c>
      <c r="F134" s="26"/>
      <c r="G134" s="187"/>
    </row>
    <row r="135" spans="1:7">
      <c r="A135" s="154">
        <v>3400158</v>
      </c>
      <c r="B135" s="38">
        <v>1710915756</v>
      </c>
      <c r="C135" s="26" t="s">
        <v>178</v>
      </c>
      <c r="D135" s="26" t="s">
        <v>179</v>
      </c>
      <c r="E135" s="60">
        <v>0.34960000000000002</v>
      </c>
      <c r="F135" s="26"/>
      <c r="G135" s="187"/>
    </row>
    <row r="136" spans="1:7">
      <c r="A136" s="154">
        <v>3400159</v>
      </c>
      <c r="B136" s="38">
        <v>1881977593</v>
      </c>
      <c r="C136" s="26" t="s">
        <v>180</v>
      </c>
      <c r="D136" s="26" t="s">
        <v>180</v>
      </c>
      <c r="E136" s="60">
        <v>0.19339999999999999</v>
      </c>
      <c r="F136" s="26"/>
      <c r="G136" s="187"/>
    </row>
    <row r="137" spans="1:7">
      <c r="A137" s="154">
        <v>3400166</v>
      </c>
      <c r="B137" s="38">
        <v>1346297892</v>
      </c>
      <c r="C137" s="26" t="s">
        <v>181</v>
      </c>
      <c r="D137" s="26" t="s">
        <v>182</v>
      </c>
      <c r="E137" s="60">
        <v>0.29580000000000001</v>
      </c>
      <c r="F137" s="26"/>
      <c r="G137" s="187"/>
    </row>
    <row r="138" spans="1:7">
      <c r="A138" s="154">
        <v>3400171</v>
      </c>
      <c r="B138" s="38">
        <v>1063463156</v>
      </c>
      <c r="C138" s="26" t="s">
        <v>79</v>
      </c>
      <c r="D138" s="26" t="s">
        <v>183</v>
      </c>
      <c r="E138" s="60">
        <v>0.31359999999999999</v>
      </c>
      <c r="F138" s="26"/>
      <c r="G138" s="187"/>
    </row>
    <row r="139" spans="1:7">
      <c r="A139" s="154">
        <v>3400173</v>
      </c>
      <c r="B139" s="38">
        <v>1114993086</v>
      </c>
      <c r="C139" s="26" t="s">
        <v>184</v>
      </c>
      <c r="D139" s="26" t="s">
        <v>184</v>
      </c>
      <c r="E139" s="60">
        <v>0.32629999999999998</v>
      </c>
      <c r="F139" s="26"/>
      <c r="G139" s="187"/>
    </row>
    <row r="140" spans="1:7">
      <c r="A140" s="154">
        <v>3400183</v>
      </c>
      <c r="B140" s="38">
        <v>1346291309</v>
      </c>
      <c r="C140" s="26" t="s">
        <v>79</v>
      </c>
      <c r="D140" s="26" t="s">
        <v>185</v>
      </c>
      <c r="E140" s="60">
        <v>0.3483</v>
      </c>
      <c r="F140" s="26"/>
      <c r="G140" s="187"/>
    </row>
    <row r="141" spans="1:7">
      <c r="A141" s="154">
        <v>3400184</v>
      </c>
      <c r="B141" s="38">
        <v>1811158215</v>
      </c>
      <c r="C141" s="26" t="s">
        <v>186</v>
      </c>
      <c r="D141" s="26" t="s">
        <v>186</v>
      </c>
      <c r="E141" s="60">
        <v>0.27229999999999999</v>
      </c>
      <c r="F141" s="26"/>
      <c r="G141" s="187"/>
    </row>
    <row r="142" spans="1:7">
      <c r="A142" s="154">
        <v>3400184</v>
      </c>
      <c r="B142" s="38">
        <v>1568618379</v>
      </c>
      <c r="C142" s="26" t="s">
        <v>186</v>
      </c>
      <c r="D142" s="26" t="s">
        <v>186</v>
      </c>
      <c r="E142" s="60">
        <v>0.27229999999999999</v>
      </c>
      <c r="F142" s="26"/>
      <c r="G142" s="187"/>
    </row>
    <row r="143" spans="1:7">
      <c r="A143" s="154">
        <v>3400186</v>
      </c>
      <c r="B143" s="38">
        <v>1679867170</v>
      </c>
      <c r="C143" s="26" t="s">
        <v>187</v>
      </c>
      <c r="D143" s="26" t="s">
        <v>188</v>
      </c>
      <c r="E143" s="60">
        <v>0.59940000000000004</v>
      </c>
      <c r="F143" s="26"/>
      <c r="G143" s="187"/>
    </row>
    <row r="144" spans="1:7">
      <c r="A144" s="154">
        <v>3400187</v>
      </c>
      <c r="B144" s="38">
        <v>1154326379</v>
      </c>
      <c r="C144" s="26" t="s">
        <v>189</v>
      </c>
      <c r="D144" s="26" t="s">
        <v>190</v>
      </c>
      <c r="E144" s="60">
        <v>0.26650000000000001</v>
      </c>
      <c r="F144" s="26"/>
      <c r="G144" s="187"/>
    </row>
    <row r="145" spans="1:7">
      <c r="A145" s="154">
        <v>3400188</v>
      </c>
      <c r="B145" s="38">
        <v>1750788238</v>
      </c>
      <c r="C145" s="26" t="s">
        <v>191</v>
      </c>
      <c r="D145" s="26" t="s">
        <v>192</v>
      </c>
      <c r="E145" s="60">
        <v>0.40110000000000001</v>
      </c>
      <c r="F145" s="26"/>
      <c r="G145" s="187"/>
    </row>
    <row r="146" spans="1:7">
      <c r="A146" s="154">
        <v>3400190</v>
      </c>
      <c r="B146" s="38">
        <v>1972001469</v>
      </c>
      <c r="C146" s="26" t="s">
        <v>193</v>
      </c>
      <c r="D146" s="26" t="s">
        <v>193</v>
      </c>
      <c r="E146" s="60">
        <v>0.56620000000000004</v>
      </c>
      <c r="F146" s="26"/>
      <c r="G146" s="187"/>
    </row>
    <row r="147" spans="1:7">
      <c r="A147" s="154">
        <v>3401302</v>
      </c>
      <c r="B147" s="38">
        <v>1558391250</v>
      </c>
      <c r="C147" s="26" t="s">
        <v>194</v>
      </c>
      <c r="D147" s="26" t="s">
        <v>194</v>
      </c>
      <c r="E147" s="60">
        <v>0.32340000000000002</v>
      </c>
      <c r="F147" s="26"/>
      <c r="G147" s="187"/>
    </row>
    <row r="148" spans="1:7">
      <c r="A148" s="154">
        <v>3401303</v>
      </c>
      <c r="B148" s="38">
        <v>1336167675</v>
      </c>
      <c r="C148" s="26" t="s">
        <v>130</v>
      </c>
      <c r="D148" s="26" t="s">
        <v>195</v>
      </c>
      <c r="E148" s="60">
        <v>0.24199999999999999</v>
      </c>
      <c r="F148" s="26"/>
      <c r="G148" s="187"/>
    </row>
    <row r="149" spans="1:7">
      <c r="A149" s="154">
        <v>3401304</v>
      </c>
      <c r="B149" s="38">
        <v>1013999705</v>
      </c>
      <c r="C149" s="26" t="s">
        <v>196</v>
      </c>
      <c r="D149" s="26" t="s">
        <v>197</v>
      </c>
      <c r="E149" s="60">
        <v>0.54410000000000003</v>
      </c>
      <c r="F149" s="26"/>
      <c r="G149" s="187"/>
    </row>
    <row r="150" spans="1:7">
      <c r="A150" s="154">
        <v>3401305</v>
      </c>
      <c r="B150" s="38">
        <v>1689780249</v>
      </c>
      <c r="C150" s="26" t="s">
        <v>198</v>
      </c>
      <c r="D150" s="26" t="s">
        <v>198</v>
      </c>
      <c r="E150" s="60">
        <v>0.40550000000000003</v>
      </c>
      <c r="F150" s="26"/>
      <c r="G150" s="187"/>
    </row>
    <row r="151" spans="1:7">
      <c r="A151" s="154">
        <v>3401307</v>
      </c>
      <c r="B151" s="38">
        <v>1295703130</v>
      </c>
      <c r="C151" s="26" t="s">
        <v>199</v>
      </c>
      <c r="D151" s="26" t="s">
        <v>199</v>
      </c>
      <c r="E151" s="60">
        <v>0.45090000000000002</v>
      </c>
      <c r="F151" s="26"/>
      <c r="G151" s="187"/>
    </row>
    <row r="152" spans="1:7">
      <c r="A152" s="154">
        <v>3401311</v>
      </c>
      <c r="B152" s="38">
        <v>1093712655</v>
      </c>
      <c r="C152" s="26" t="s">
        <v>70</v>
      </c>
      <c r="D152" s="26" t="s">
        <v>200</v>
      </c>
      <c r="E152" s="60">
        <v>0.4864</v>
      </c>
      <c r="F152" s="26"/>
      <c r="G152" s="187"/>
    </row>
    <row r="153" spans="1:7">
      <c r="A153" s="154">
        <v>3401314</v>
      </c>
      <c r="B153" s="41">
        <v>1972119782</v>
      </c>
      <c r="C153" s="26" t="s">
        <v>201</v>
      </c>
      <c r="D153" s="26" t="s">
        <v>202</v>
      </c>
      <c r="E153" s="60">
        <v>0.754</v>
      </c>
      <c r="F153" s="26"/>
      <c r="G153" s="187"/>
    </row>
    <row r="154" spans="1:7">
      <c r="A154" s="154">
        <v>3401315</v>
      </c>
      <c r="B154" s="38">
        <v>1558537282</v>
      </c>
      <c r="C154" s="26" t="s">
        <v>203</v>
      </c>
      <c r="D154" s="26" t="s">
        <v>204</v>
      </c>
      <c r="E154" s="60">
        <v>0.30859999999999999</v>
      </c>
      <c r="F154" s="26"/>
      <c r="G154" s="187"/>
    </row>
    <row r="155" spans="1:7" s="21" customFormat="1">
      <c r="A155" s="162">
        <v>3401316</v>
      </c>
      <c r="B155" s="55">
        <v>1770068496</v>
      </c>
      <c r="C155" s="56" t="s">
        <v>206</v>
      </c>
      <c r="D155" s="56" t="s">
        <v>206</v>
      </c>
      <c r="E155" s="60"/>
      <c r="F155" s="56">
        <v>0.4556</v>
      </c>
      <c r="G155" s="190">
        <v>0.98019999999999996</v>
      </c>
    </row>
    <row r="156" spans="1:7">
      <c r="A156" s="154">
        <v>3401317</v>
      </c>
      <c r="B156" s="38">
        <v>1396288999</v>
      </c>
      <c r="C156" s="26" t="s">
        <v>207</v>
      </c>
      <c r="D156" s="26" t="s">
        <v>208</v>
      </c>
      <c r="E156" s="60">
        <v>0.3301</v>
      </c>
      <c r="F156" s="26"/>
      <c r="G156" s="187"/>
    </row>
    <row r="157" spans="1:7">
      <c r="A157" s="154">
        <v>3401317</v>
      </c>
      <c r="B157" s="38">
        <v>1841733714</v>
      </c>
      <c r="C157" s="26" t="s">
        <v>207</v>
      </c>
      <c r="D157" s="26" t="s">
        <v>209</v>
      </c>
      <c r="E157" s="60">
        <v>0.3301</v>
      </c>
      <c r="F157" s="26"/>
      <c r="G157" s="187"/>
    </row>
    <row r="158" spans="1:7">
      <c r="A158" s="154">
        <v>3401317</v>
      </c>
      <c r="B158" s="38">
        <v>1255874244</v>
      </c>
      <c r="C158" s="26" t="s">
        <v>207</v>
      </c>
      <c r="D158" s="26" t="s">
        <v>210</v>
      </c>
      <c r="E158" s="60">
        <v>0.3301</v>
      </c>
      <c r="F158" s="26"/>
      <c r="G158" s="187"/>
    </row>
    <row r="159" spans="1:7">
      <c r="A159" s="154">
        <v>3401317</v>
      </c>
      <c r="B159" s="38">
        <v>1548703457</v>
      </c>
      <c r="C159" s="26" t="s">
        <v>207</v>
      </c>
      <c r="D159" s="26" t="s">
        <v>211</v>
      </c>
      <c r="E159" s="60">
        <v>0.3301</v>
      </c>
      <c r="F159" s="26"/>
      <c r="G159" s="187"/>
    </row>
    <row r="160" spans="1:7">
      <c r="A160" s="154">
        <v>3401317</v>
      </c>
      <c r="B160" s="41">
        <v>1053854653</v>
      </c>
      <c r="C160" s="26" t="s">
        <v>207</v>
      </c>
      <c r="D160" s="40" t="s">
        <v>212</v>
      </c>
      <c r="E160" s="60">
        <v>0.3301</v>
      </c>
      <c r="F160" s="26"/>
      <c r="G160" s="187"/>
    </row>
    <row r="161" spans="1:7">
      <c r="A161" s="154">
        <v>3401318</v>
      </c>
      <c r="B161" s="38">
        <v>1477541183</v>
      </c>
      <c r="C161" s="26" t="s">
        <v>213</v>
      </c>
      <c r="D161" s="26" t="s">
        <v>214</v>
      </c>
      <c r="E161" s="60">
        <v>0.54179999999999995</v>
      </c>
      <c r="F161" s="26"/>
      <c r="G161" s="187"/>
    </row>
    <row r="162" spans="1:7" s="21" customFormat="1">
      <c r="A162" s="162">
        <v>3401319</v>
      </c>
      <c r="B162" s="55">
        <v>1417432139</v>
      </c>
      <c r="C162" s="56" t="s">
        <v>216</v>
      </c>
      <c r="D162" s="56" t="s">
        <v>216</v>
      </c>
      <c r="E162" s="178"/>
      <c r="F162" s="56">
        <v>0.49969999999999998</v>
      </c>
      <c r="G162" s="190">
        <v>0.44180000000000003</v>
      </c>
    </row>
    <row r="163" spans="1:7">
      <c r="A163" s="154">
        <v>3401320</v>
      </c>
      <c r="B163" s="38">
        <v>1356318968</v>
      </c>
      <c r="C163" s="26" t="s">
        <v>217</v>
      </c>
      <c r="D163" s="26" t="s">
        <v>217</v>
      </c>
      <c r="E163" s="60">
        <v>0.48049999999999998</v>
      </c>
      <c r="F163" s="26"/>
      <c r="G163" s="187"/>
    </row>
    <row r="164" spans="1:7">
      <c r="A164" s="154">
        <v>3401322</v>
      </c>
      <c r="B164" s="38">
        <v>1245373455</v>
      </c>
      <c r="C164" s="26" t="s">
        <v>218</v>
      </c>
      <c r="D164" s="26" t="s">
        <v>218</v>
      </c>
      <c r="E164" s="60">
        <v>0.35920000000000002</v>
      </c>
      <c r="F164" s="26"/>
      <c r="G164" s="187"/>
    </row>
    <row r="165" spans="1:7">
      <c r="A165" s="154">
        <v>3401322</v>
      </c>
      <c r="B165" s="38">
        <v>1427191477</v>
      </c>
      <c r="C165" s="26" t="s">
        <v>218</v>
      </c>
      <c r="D165" s="26" t="s">
        <v>219</v>
      </c>
      <c r="E165" s="60">
        <v>0.35920000000000002</v>
      </c>
      <c r="F165" s="26"/>
      <c r="G165" s="187"/>
    </row>
    <row r="166" spans="1:7">
      <c r="A166" s="154">
        <v>3401323</v>
      </c>
      <c r="B166" s="38">
        <v>1225088255</v>
      </c>
      <c r="C166" s="26" t="s">
        <v>220</v>
      </c>
      <c r="D166" s="26" t="s">
        <v>221</v>
      </c>
      <c r="E166" s="60">
        <v>0.70109999999999995</v>
      </c>
      <c r="F166" s="26"/>
      <c r="G166" s="187"/>
    </row>
    <row r="167" spans="1:7">
      <c r="A167" s="154">
        <v>3401323</v>
      </c>
      <c r="B167" s="38">
        <v>1407006968</v>
      </c>
      <c r="C167" s="26" t="s">
        <v>220</v>
      </c>
      <c r="D167" s="26" t="s">
        <v>222</v>
      </c>
      <c r="E167" s="60">
        <v>0.70109999999999995</v>
      </c>
      <c r="F167" s="26"/>
      <c r="G167" s="187"/>
    </row>
    <row r="168" spans="1:7" s="57" customFormat="1">
      <c r="A168" s="162">
        <v>3401324</v>
      </c>
      <c r="B168" s="55">
        <v>1053375253</v>
      </c>
      <c r="C168" s="56" t="s">
        <v>223</v>
      </c>
      <c r="D168" s="56" t="s">
        <v>223</v>
      </c>
      <c r="E168" s="178">
        <v>0.66639999999999999</v>
      </c>
      <c r="F168" s="56"/>
      <c r="G168" s="188"/>
    </row>
    <row r="169" spans="1:7">
      <c r="A169" s="154">
        <v>3401325</v>
      </c>
      <c r="B169" s="38">
        <v>1376671370</v>
      </c>
      <c r="C169" s="26" t="s">
        <v>224</v>
      </c>
      <c r="D169" s="26" t="s">
        <v>224</v>
      </c>
      <c r="E169" s="60">
        <v>0.74529999999999996</v>
      </c>
      <c r="F169" s="26"/>
      <c r="G169" s="187"/>
    </row>
    <row r="170" spans="1:7" s="21" customFormat="1">
      <c r="A170" s="162">
        <v>3401326</v>
      </c>
      <c r="B170" s="55">
        <v>1023593746</v>
      </c>
      <c r="C170" s="56" t="s">
        <v>226</v>
      </c>
      <c r="D170" s="56" t="s">
        <v>226</v>
      </c>
      <c r="E170" s="178"/>
      <c r="F170" s="56">
        <v>0.39250000000000002</v>
      </c>
      <c r="G170" s="190">
        <v>0.3574</v>
      </c>
    </row>
    <row r="171" spans="1:7">
      <c r="A171" s="154">
        <v>3401327</v>
      </c>
      <c r="B171" s="38">
        <v>1538260229</v>
      </c>
      <c r="C171" s="26" t="s">
        <v>227</v>
      </c>
      <c r="D171" s="26" t="s">
        <v>227</v>
      </c>
      <c r="E171" s="60">
        <v>0.4945</v>
      </c>
      <c r="F171" s="26"/>
      <c r="G171" s="187"/>
    </row>
    <row r="172" spans="1:7">
      <c r="A172" s="154">
        <v>3401328</v>
      </c>
      <c r="B172" s="38">
        <v>1801831102</v>
      </c>
      <c r="C172" s="26" t="s">
        <v>228</v>
      </c>
      <c r="D172" s="26" t="s">
        <v>228</v>
      </c>
      <c r="E172" s="60">
        <v>0.69520000000000004</v>
      </c>
      <c r="F172" s="26"/>
      <c r="G172" s="187"/>
    </row>
    <row r="173" spans="1:7" s="21" customFormat="1">
      <c r="A173" s="162">
        <v>3401329</v>
      </c>
      <c r="B173" s="55">
        <v>1578048294</v>
      </c>
      <c r="C173" s="56" t="s">
        <v>230</v>
      </c>
      <c r="D173" s="56" t="s">
        <v>230</v>
      </c>
      <c r="E173" s="178"/>
      <c r="F173" s="178">
        <v>0.46700000000000003</v>
      </c>
      <c r="G173" s="188">
        <v>0.4078</v>
      </c>
    </row>
    <row r="174" spans="1:7">
      <c r="A174" s="154">
        <v>3402012</v>
      </c>
      <c r="B174" s="38">
        <v>1881772713</v>
      </c>
      <c r="C174" s="26" t="s">
        <v>231</v>
      </c>
      <c r="D174" s="26" t="s">
        <v>231</v>
      </c>
      <c r="E174" s="60">
        <v>0.28339999999999999</v>
      </c>
      <c r="F174" s="26"/>
      <c r="G174" s="187"/>
    </row>
    <row r="175" spans="1:7">
      <c r="A175" s="154">
        <v>3402013</v>
      </c>
      <c r="B175" s="38">
        <v>1811330947</v>
      </c>
      <c r="C175" s="26" t="s">
        <v>232</v>
      </c>
      <c r="D175" s="26" t="s">
        <v>232</v>
      </c>
      <c r="E175" s="60">
        <v>0.1484</v>
      </c>
      <c r="F175" s="26"/>
      <c r="G175" s="187"/>
    </row>
    <row r="176" spans="1:7">
      <c r="A176" s="154">
        <v>3402014</v>
      </c>
      <c r="B176" s="38">
        <v>1982607115</v>
      </c>
      <c r="C176" s="26" t="s">
        <v>50</v>
      </c>
      <c r="D176" s="26" t="s">
        <v>233</v>
      </c>
      <c r="E176" s="60">
        <v>0.31090000000000001</v>
      </c>
      <c r="F176" s="26"/>
      <c r="G176" s="187"/>
    </row>
    <row r="177" spans="1:7">
      <c r="A177" s="154">
        <v>3402015</v>
      </c>
      <c r="B177" s="38">
        <v>1831170257</v>
      </c>
      <c r="C177" s="26" t="s">
        <v>234</v>
      </c>
      <c r="D177" s="26" t="s">
        <v>235</v>
      </c>
      <c r="E177" s="60">
        <v>0.1711</v>
      </c>
      <c r="F177" s="26"/>
      <c r="G177" s="187"/>
    </row>
    <row r="178" spans="1:7">
      <c r="A178" s="154">
        <v>3402018</v>
      </c>
      <c r="B178" s="38">
        <v>1306845482</v>
      </c>
      <c r="C178" s="26" t="s">
        <v>236</v>
      </c>
      <c r="D178" s="26" t="s">
        <v>236</v>
      </c>
      <c r="E178" s="60">
        <v>0.27379999999999999</v>
      </c>
      <c r="F178" s="26"/>
      <c r="G178" s="187"/>
    </row>
    <row r="179" spans="1:7">
      <c r="A179" s="154">
        <v>3402020</v>
      </c>
      <c r="B179" s="38">
        <v>1730346784</v>
      </c>
      <c r="C179" s="26" t="s">
        <v>237</v>
      </c>
      <c r="D179" s="26" t="s">
        <v>238</v>
      </c>
      <c r="E179" s="60">
        <v>0.19350000000000001</v>
      </c>
      <c r="F179" s="26"/>
      <c r="G179" s="187"/>
    </row>
    <row r="180" spans="1:7">
      <c r="A180" s="154">
        <v>3402021</v>
      </c>
      <c r="B180" s="38">
        <v>1144602103</v>
      </c>
      <c r="C180" s="26" t="s">
        <v>239</v>
      </c>
      <c r="D180" s="26" t="s">
        <v>240</v>
      </c>
      <c r="E180" s="60">
        <v>0.23749999999999999</v>
      </c>
      <c r="F180" s="26"/>
      <c r="G180" s="187"/>
    </row>
    <row r="181" spans="1:7">
      <c r="A181" s="154">
        <v>3403025</v>
      </c>
      <c r="B181" s="38">
        <v>1073558672</v>
      </c>
      <c r="C181" s="26" t="s">
        <v>241</v>
      </c>
      <c r="D181" s="26" t="s">
        <v>242</v>
      </c>
      <c r="E181" s="60">
        <v>0.60160000000000002</v>
      </c>
      <c r="F181" s="26"/>
      <c r="G181" s="187"/>
    </row>
    <row r="182" spans="1:7">
      <c r="A182" s="154">
        <v>3403025</v>
      </c>
      <c r="B182" s="38">
        <v>1235614983</v>
      </c>
      <c r="C182" s="26" t="s">
        <v>242</v>
      </c>
      <c r="D182" s="26" t="s">
        <v>242</v>
      </c>
      <c r="E182" s="60">
        <v>0.60160000000000002</v>
      </c>
      <c r="F182" s="26"/>
      <c r="G182" s="187"/>
    </row>
    <row r="183" spans="1:7" s="21" customFormat="1">
      <c r="A183" s="162">
        <v>3403026</v>
      </c>
      <c r="B183" s="55">
        <v>1790727550</v>
      </c>
      <c r="C183" s="56" t="s">
        <v>243</v>
      </c>
      <c r="D183" s="56" t="s">
        <v>243</v>
      </c>
      <c r="E183" s="178"/>
      <c r="F183" s="56">
        <v>0.32979999999999998</v>
      </c>
      <c r="G183" s="190">
        <v>0.30909999999999999</v>
      </c>
    </row>
    <row r="184" spans="1:7">
      <c r="A184" s="154">
        <v>3403027</v>
      </c>
      <c r="B184" s="38">
        <v>1447745047</v>
      </c>
      <c r="C184" s="26" t="s">
        <v>244</v>
      </c>
      <c r="D184" s="26" t="s">
        <v>245</v>
      </c>
      <c r="E184" s="60">
        <v>0.51290000000000002</v>
      </c>
      <c r="F184" s="26"/>
      <c r="G184" s="187"/>
    </row>
    <row r="185" spans="1:7">
      <c r="A185" s="154">
        <v>3404007</v>
      </c>
      <c r="B185" s="38">
        <v>1922038082</v>
      </c>
      <c r="C185" s="26" t="s">
        <v>246</v>
      </c>
      <c r="D185" s="26" t="s">
        <v>246</v>
      </c>
      <c r="E185" s="60">
        <v>0.29039999999999999</v>
      </c>
      <c r="F185" s="26"/>
      <c r="G185" s="187"/>
    </row>
    <row r="186" spans="1:7">
      <c r="A186" s="154">
        <v>3404014</v>
      </c>
      <c r="B186" s="38">
        <v>1518037233</v>
      </c>
      <c r="C186" s="26" t="s">
        <v>247</v>
      </c>
      <c r="D186" s="26" t="s">
        <v>247</v>
      </c>
      <c r="E186" s="60">
        <v>0.25059999999999999</v>
      </c>
      <c r="F186" s="26"/>
      <c r="G186" s="187"/>
    </row>
    <row r="187" spans="1:7">
      <c r="A187" s="154">
        <v>3404028</v>
      </c>
      <c r="B187" s="38">
        <v>1487900296</v>
      </c>
      <c r="C187" s="26" t="s">
        <v>248</v>
      </c>
      <c r="D187" s="26" t="s">
        <v>249</v>
      </c>
      <c r="E187" s="60">
        <v>0.49099999999999999</v>
      </c>
      <c r="F187" s="26"/>
      <c r="G187" s="187"/>
    </row>
    <row r="188" spans="1:7">
      <c r="A188" s="154">
        <v>3404029</v>
      </c>
      <c r="B188" s="38">
        <v>1477812519</v>
      </c>
      <c r="C188" s="26" t="s">
        <v>250</v>
      </c>
      <c r="D188" s="26" t="s">
        <v>251</v>
      </c>
      <c r="E188" s="60">
        <v>0.81679999999999997</v>
      </c>
      <c r="F188" s="26"/>
      <c r="G188" s="187"/>
    </row>
    <row r="189" spans="1:7">
      <c r="A189" s="154">
        <v>3404030</v>
      </c>
      <c r="B189" s="38">
        <v>1639357429</v>
      </c>
      <c r="C189" s="26" t="s">
        <v>252</v>
      </c>
      <c r="D189" s="26" t="s">
        <v>253</v>
      </c>
      <c r="E189" s="60">
        <v>0.35930000000000001</v>
      </c>
      <c r="F189" s="26"/>
      <c r="G189" s="187"/>
    </row>
    <row r="190" spans="1:7" s="20" customFormat="1">
      <c r="A190" s="192">
        <v>3404034</v>
      </c>
      <c r="B190" s="51">
        <v>1558975219</v>
      </c>
      <c r="C190" s="27" t="s">
        <v>254</v>
      </c>
      <c r="D190" s="27" t="s">
        <v>255</v>
      </c>
      <c r="E190" s="138">
        <v>0</v>
      </c>
      <c r="F190" s="27"/>
      <c r="G190" s="193"/>
    </row>
    <row r="191" spans="1:7">
      <c r="A191" s="154">
        <v>3404016</v>
      </c>
      <c r="B191" s="38">
        <v>1992701486</v>
      </c>
      <c r="C191" s="26" t="s">
        <v>256</v>
      </c>
      <c r="D191" s="26" t="s">
        <v>257</v>
      </c>
      <c r="E191" s="59">
        <v>0.27960000000000002</v>
      </c>
      <c r="F191" s="37"/>
      <c r="G191" s="194"/>
    </row>
    <row r="192" spans="1:7">
      <c r="A192" s="154" t="s">
        <v>258</v>
      </c>
      <c r="B192" s="38">
        <v>1093053118</v>
      </c>
      <c r="C192" s="26" t="s">
        <v>259</v>
      </c>
      <c r="D192" s="26" t="s">
        <v>260</v>
      </c>
      <c r="E192" s="59">
        <v>0.32340000000000002</v>
      </c>
      <c r="F192" s="37"/>
      <c r="G192" s="194"/>
    </row>
    <row r="193" spans="1:7" ht="15" thickBot="1">
      <c r="A193" s="163">
        <v>3505588</v>
      </c>
      <c r="B193" s="164">
        <v>1902825169</v>
      </c>
      <c r="C193" s="165" t="s">
        <v>261</v>
      </c>
      <c r="D193" s="166" t="s">
        <v>261</v>
      </c>
      <c r="E193" s="195">
        <v>0.28210000000000002</v>
      </c>
      <c r="F193" s="196"/>
      <c r="G193" s="197"/>
    </row>
    <row r="194" spans="1:7">
      <c r="A194" s="30"/>
      <c r="E194" s="29"/>
    </row>
    <row r="195" spans="1:7">
      <c r="A195" s="30"/>
      <c r="E195" s="29"/>
    </row>
    <row r="196" spans="1:7">
      <c r="A196" s="30"/>
      <c r="E196" s="29"/>
    </row>
    <row r="198" spans="1:7">
      <c r="A198" s="30"/>
      <c r="E198" s="29"/>
    </row>
    <row r="199" spans="1:7">
      <c r="A199" s="30"/>
      <c r="E199" s="29"/>
    </row>
  </sheetData>
  <pageMargins left="0.45" right="0.25" top="0.39" bottom="0.59" header="0.19" footer="0.3"/>
  <pageSetup scale="65" orientation="portrait" r:id="rId1"/>
  <headerFooter>
    <oddFooter>&amp;C&amp;P /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CA3828-F843-47A2-9406-EE5141056329}">
  <dimension ref="A1:P204"/>
  <sheetViews>
    <sheetView zoomScale="81" zoomScaleNormal="81" workbookViewId="0">
      <pane ySplit="10" topLeftCell="A198" activePane="bottomLeft" state="frozen"/>
      <selection pane="bottomLeft" sqref="A1:O205"/>
      <selection activeCell="C9" sqref="C9"/>
    </sheetView>
  </sheetViews>
  <sheetFormatPr defaultColWidth="8.7109375" defaultRowHeight="14.45"/>
  <cols>
    <col min="1" max="1" width="11.140625" style="29" customWidth="1"/>
    <col min="2" max="2" width="14.42578125" style="30" customWidth="1"/>
    <col min="3" max="3" width="39.42578125" style="29" customWidth="1"/>
    <col min="4" max="4" width="51.5703125" style="29" customWidth="1"/>
    <col min="5" max="5" width="17.140625" style="35" customWidth="1"/>
    <col min="6" max="6" width="16.140625" style="66" customWidth="1"/>
    <col min="7" max="7" width="16.42578125" style="67" customWidth="1"/>
    <col min="8" max="8" width="15.140625" style="66" customWidth="1"/>
    <col min="9" max="9" width="14.42578125" style="67" customWidth="1"/>
    <col min="10" max="10" width="15.140625" style="66" customWidth="1"/>
    <col min="11" max="11" width="16" style="67" customWidth="1"/>
    <col min="12" max="13" width="17.42578125" style="29" customWidth="1"/>
    <col min="14" max="14" width="17.28515625" style="31" customWidth="1"/>
    <col min="15" max="15" width="15.42578125" customWidth="1"/>
    <col min="17" max="16384" width="8.7109375" style="29"/>
  </cols>
  <sheetData>
    <row r="1" spans="1:14" s="94" customFormat="1" ht="18.600000000000001">
      <c r="A1" s="94" t="s">
        <v>0</v>
      </c>
      <c r="B1" s="95"/>
      <c r="E1" s="118"/>
      <c r="F1" s="119"/>
      <c r="G1" s="120"/>
      <c r="H1" s="119"/>
      <c r="I1" s="120"/>
      <c r="J1" s="119"/>
      <c r="K1" s="120"/>
      <c r="N1" s="116"/>
    </row>
    <row r="2" spans="1:14" s="99" customFormat="1" ht="15.6">
      <c r="A2" s="34" t="s">
        <v>1</v>
      </c>
      <c r="B2" s="114"/>
      <c r="C2" s="115" t="s">
        <v>2</v>
      </c>
      <c r="E2" s="121"/>
      <c r="F2" s="122"/>
      <c r="G2" s="123"/>
      <c r="H2" s="122"/>
      <c r="I2" s="123"/>
      <c r="J2" s="122"/>
      <c r="K2" s="123"/>
      <c r="N2" s="117"/>
    </row>
    <row r="3" spans="1:14" s="22" customFormat="1">
      <c r="A3" s="34" t="s">
        <v>3</v>
      </c>
      <c r="B3" s="90"/>
      <c r="C3" s="34"/>
      <c r="D3" s="34"/>
      <c r="E3" s="87"/>
      <c r="F3" s="88"/>
      <c r="G3" s="124"/>
      <c r="H3" s="88"/>
      <c r="I3" s="124"/>
      <c r="J3" s="88"/>
      <c r="K3" s="124"/>
      <c r="N3" s="87"/>
    </row>
    <row r="4" spans="1:14" s="22" customFormat="1">
      <c r="A4" s="22" t="s">
        <v>4</v>
      </c>
      <c r="B4" s="33"/>
      <c r="E4" s="87"/>
      <c r="F4" s="88"/>
      <c r="G4" s="124"/>
      <c r="H4" s="88"/>
      <c r="I4" s="124"/>
      <c r="J4" s="88"/>
      <c r="K4" s="124"/>
      <c r="N4" s="89"/>
    </row>
    <row r="5" spans="1:14" s="22" customFormat="1">
      <c r="B5" s="33"/>
      <c r="E5" s="87"/>
      <c r="F5" s="88"/>
      <c r="G5" s="124"/>
      <c r="H5" s="88"/>
      <c r="I5" s="124"/>
      <c r="J5" s="88"/>
      <c r="K5" s="124"/>
      <c r="N5" s="89"/>
    </row>
    <row r="6" spans="1:14" s="22" customFormat="1">
      <c r="A6" s="34" t="s">
        <v>5</v>
      </c>
      <c r="B6" s="33"/>
      <c r="E6" s="87"/>
      <c r="F6" s="88"/>
      <c r="G6" s="89"/>
      <c r="H6" s="88"/>
      <c r="I6" s="89"/>
      <c r="J6" s="88"/>
      <c r="K6" s="89"/>
      <c r="N6" s="89"/>
    </row>
    <row r="7" spans="1:14" s="22" customFormat="1">
      <c r="A7" s="34" t="s">
        <v>303</v>
      </c>
      <c r="B7" s="33"/>
      <c r="E7" s="87"/>
      <c r="F7" s="88"/>
      <c r="G7" s="89"/>
      <c r="H7" s="88"/>
      <c r="I7" s="89"/>
      <c r="J7" s="88"/>
      <c r="K7" s="89"/>
      <c r="N7" s="89"/>
    </row>
    <row r="8" spans="1:14" s="171" customFormat="1" ht="14.1" customHeight="1">
      <c r="B8" s="171" t="s">
        <v>313</v>
      </c>
      <c r="C8" s="172"/>
    </row>
    <row r="9" spans="1:14" ht="15" thickBot="1">
      <c r="A9" s="3"/>
    </row>
    <row r="10" spans="1:14" s="96" customFormat="1" ht="79.5" customHeight="1" thickBot="1">
      <c r="A10" s="180" t="s">
        <v>7</v>
      </c>
      <c r="B10" s="181" t="s">
        <v>8</v>
      </c>
      <c r="C10" s="182" t="s">
        <v>9</v>
      </c>
      <c r="D10" s="182" t="s">
        <v>10</v>
      </c>
      <c r="E10" s="182" t="s">
        <v>314</v>
      </c>
      <c r="F10" s="183" t="s">
        <v>315</v>
      </c>
      <c r="G10" s="198" t="s">
        <v>316</v>
      </c>
      <c r="H10" s="183" t="s">
        <v>317</v>
      </c>
      <c r="I10" s="198" t="s">
        <v>318</v>
      </c>
      <c r="J10" s="183" t="s">
        <v>319</v>
      </c>
      <c r="K10" s="198" t="s">
        <v>320</v>
      </c>
      <c r="L10" s="183" t="s">
        <v>321</v>
      </c>
      <c r="M10" s="198" t="s">
        <v>322</v>
      </c>
      <c r="N10" s="184" t="s">
        <v>323</v>
      </c>
    </row>
    <row r="11" spans="1:14" s="143" customFormat="1">
      <c r="A11" s="147">
        <v>3400001</v>
      </c>
      <c r="B11" s="148">
        <v>1629283866</v>
      </c>
      <c r="C11" s="149" t="s">
        <v>14</v>
      </c>
      <c r="D11" s="149" t="s">
        <v>15</v>
      </c>
      <c r="E11" s="150"/>
      <c r="F11" s="151"/>
      <c r="G11" s="151"/>
      <c r="H11" s="151"/>
      <c r="I11" s="151"/>
      <c r="J11" s="151">
        <v>0.13689999999999999</v>
      </c>
      <c r="K11" s="152">
        <v>0.13120000000000001</v>
      </c>
      <c r="L11" s="149"/>
      <c r="M11" s="149"/>
      <c r="N11" s="153"/>
    </row>
    <row r="12" spans="1:14" s="143" customFormat="1">
      <c r="A12" s="154">
        <v>3400001</v>
      </c>
      <c r="B12" s="38">
        <v>1487866315</v>
      </c>
      <c r="C12" s="26" t="s">
        <v>14</v>
      </c>
      <c r="D12" s="26" t="s">
        <v>16</v>
      </c>
      <c r="E12" s="65"/>
      <c r="F12" s="142"/>
      <c r="G12" s="142"/>
      <c r="H12" s="142"/>
      <c r="I12" s="142"/>
      <c r="J12" s="142">
        <v>0.13689999999999999</v>
      </c>
      <c r="K12" s="141">
        <v>0.13120000000000001</v>
      </c>
      <c r="L12" s="26"/>
      <c r="M12" s="26"/>
      <c r="N12" s="155"/>
    </row>
    <row r="13" spans="1:14" s="143" customFormat="1">
      <c r="A13" s="154">
        <v>3400002</v>
      </c>
      <c r="B13" s="38">
        <v>1649746678</v>
      </c>
      <c r="C13" s="26" t="s">
        <v>17</v>
      </c>
      <c r="D13" s="26" t="s">
        <v>17</v>
      </c>
      <c r="E13" s="65"/>
      <c r="F13" s="141"/>
      <c r="G13" s="142"/>
      <c r="H13" s="65">
        <v>0.22259999999999999</v>
      </c>
      <c r="I13" s="141">
        <v>0.20610000000000001</v>
      </c>
      <c r="J13" s="142"/>
      <c r="K13" s="142"/>
      <c r="L13" s="26"/>
      <c r="M13" s="26"/>
      <c r="N13" s="155"/>
    </row>
    <row r="14" spans="1:14" s="143" customFormat="1">
      <c r="A14" s="154">
        <v>3400002</v>
      </c>
      <c r="B14" s="38">
        <v>1962987677</v>
      </c>
      <c r="C14" s="26" t="s">
        <v>18</v>
      </c>
      <c r="D14" s="26" t="s">
        <v>19</v>
      </c>
      <c r="E14" s="65"/>
      <c r="F14" s="141"/>
      <c r="G14" s="142"/>
      <c r="H14" s="65">
        <v>0.22259999999999999</v>
      </c>
      <c r="I14" s="141">
        <v>0.20610000000000001</v>
      </c>
      <c r="J14" s="142"/>
      <c r="K14" s="142"/>
      <c r="L14" s="26"/>
      <c r="M14" s="26"/>
      <c r="N14" s="155"/>
    </row>
    <row r="15" spans="1:14" s="143" customFormat="1">
      <c r="A15" s="154">
        <v>3400002</v>
      </c>
      <c r="B15" s="55">
        <v>1881626075</v>
      </c>
      <c r="C15" s="26" t="s">
        <v>18</v>
      </c>
      <c r="D15" s="26" t="s">
        <v>19</v>
      </c>
      <c r="E15" s="65"/>
      <c r="F15" s="141"/>
      <c r="G15" s="142"/>
      <c r="H15" s="65">
        <v>0.22259999999999999</v>
      </c>
      <c r="I15" s="141">
        <v>0.20610000000000001</v>
      </c>
      <c r="J15" s="142"/>
      <c r="K15" s="142"/>
      <c r="L15" s="26"/>
      <c r="M15" s="26"/>
      <c r="N15" s="155"/>
    </row>
    <row r="16" spans="1:14" s="143" customFormat="1">
      <c r="A16" s="154">
        <v>3400003</v>
      </c>
      <c r="B16" s="38">
        <v>1366449282</v>
      </c>
      <c r="C16" s="26" t="s">
        <v>20</v>
      </c>
      <c r="D16" s="26" t="s">
        <v>20</v>
      </c>
      <c r="E16" s="65">
        <v>0.36899999999999999</v>
      </c>
      <c r="F16" s="141"/>
      <c r="G16" s="142"/>
      <c r="H16" s="142"/>
      <c r="I16" s="142"/>
      <c r="J16" s="142"/>
      <c r="K16" s="142"/>
      <c r="L16" s="26"/>
      <c r="M16" s="26"/>
      <c r="N16" s="155"/>
    </row>
    <row r="17" spans="1:14" s="143" customFormat="1">
      <c r="A17" s="154">
        <v>3400004</v>
      </c>
      <c r="B17" s="38">
        <v>1396746228</v>
      </c>
      <c r="C17" s="26" t="s">
        <v>21</v>
      </c>
      <c r="D17" s="26" t="s">
        <v>21</v>
      </c>
      <c r="E17" s="65"/>
      <c r="F17" s="141"/>
      <c r="G17" s="142"/>
      <c r="H17" s="142"/>
      <c r="I17" s="142"/>
      <c r="J17" s="65">
        <v>0.15809999999999999</v>
      </c>
      <c r="K17" s="141">
        <v>0.15260000000000001</v>
      </c>
      <c r="L17" s="26"/>
      <c r="M17" s="26"/>
      <c r="N17" s="155"/>
    </row>
    <row r="18" spans="1:14" s="143" customFormat="1">
      <c r="A18" s="154">
        <v>3400004</v>
      </c>
      <c r="B18" s="38">
        <v>1568463289</v>
      </c>
      <c r="C18" s="26" t="s">
        <v>22</v>
      </c>
      <c r="D18" s="26" t="s">
        <v>21</v>
      </c>
      <c r="E18" s="65"/>
      <c r="F18" s="141"/>
      <c r="G18" s="142"/>
      <c r="H18" s="142"/>
      <c r="I18" s="142"/>
      <c r="J18" s="65">
        <v>0.15809999999999999</v>
      </c>
      <c r="K18" s="141">
        <v>0.15260000000000001</v>
      </c>
      <c r="L18" s="26"/>
      <c r="M18" s="26"/>
      <c r="N18" s="155"/>
    </row>
    <row r="19" spans="1:14" s="143" customFormat="1">
      <c r="A19" s="154">
        <v>3400008</v>
      </c>
      <c r="B19" s="38">
        <v>1457345597</v>
      </c>
      <c r="C19" s="26" t="s">
        <v>23</v>
      </c>
      <c r="D19" s="26" t="s">
        <v>23</v>
      </c>
      <c r="E19" s="64">
        <v>0.16170000000000001</v>
      </c>
      <c r="F19" s="142"/>
      <c r="G19" s="142"/>
      <c r="H19" s="142"/>
      <c r="I19" s="142"/>
      <c r="J19" s="142"/>
      <c r="K19" s="142"/>
      <c r="L19" s="26"/>
      <c r="M19" s="26"/>
      <c r="N19" s="156">
        <f>ROUND(0.156296542273724,4)</f>
        <v>0.15629999999999999</v>
      </c>
    </row>
    <row r="20" spans="1:14" s="143" customFormat="1">
      <c r="A20" s="154">
        <v>3400008</v>
      </c>
      <c r="B20" s="38">
        <v>1902890742</v>
      </c>
      <c r="C20" s="26" t="s">
        <v>23</v>
      </c>
      <c r="D20" s="26" t="s">
        <v>24</v>
      </c>
      <c r="E20" s="64">
        <v>0.16170000000000001</v>
      </c>
      <c r="F20" s="142"/>
      <c r="G20" s="142"/>
      <c r="H20" s="142"/>
      <c r="I20" s="142"/>
      <c r="J20" s="142"/>
      <c r="K20" s="142"/>
      <c r="L20" s="26"/>
      <c r="M20" s="26"/>
      <c r="N20" s="156">
        <f>ROUND(0.156296542273724,4)</f>
        <v>0.15629999999999999</v>
      </c>
    </row>
    <row r="21" spans="1:14" s="143" customFormat="1">
      <c r="A21" s="154">
        <v>3400010</v>
      </c>
      <c r="B21" s="38">
        <v>1750353462</v>
      </c>
      <c r="C21" s="26" t="s">
        <v>25</v>
      </c>
      <c r="D21" s="26" t="s">
        <v>25</v>
      </c>
      <c r="E21" s="64">
        <v>0.30690000000000001</v>
      </c>
      <c r="F21" s="142"/>
      <c r="G21" s="142"/>
      <c r="H21" s="142"/>
      <c r="I21" s="142"/>
      <c r="J21" s="142"/>
      <c r="K21" s="142"/>
      <c r="L21" s="26"/>
      <c r="M21" s="26"/>
      <c r="N21" s="156">
        <f>ROUND(0.296772694507745,4)</f>
        <v>0.29680000000000001</v>
      </c>
    </row>
    <row r="22" spans="1:14" s="143" customFormat="1">
      <c r="A22" s="154">
        <v>3400010</v>
      </c>
      <c r="B22" s="38">
        <v>1215105713</v>
      </c>
      <c r="C22" s="26" t="s">
        <v>26</v>
      </c>
      <c r="D22" s="26" t="s">
        <v>27</v>
      </c>
      <c r="E22" s="64">
        <v>0.30690000000000001</v>
      </c>
      <c r="F22" s="142"/>
      <c r="G22" s="142"/>
      <c r="H22" s="142"/>
      <c r="I22" s="142"/>
      <c r="J22" s="142"/>
      <c r="K22" s="142"/>
      <c r="L22" s="26"/>
      <c r="M22" s="26"/>
      <c r="N22" s="156">
        <f>ROUND(0.296772694507745,4)</f>
        <v>0.29680000000000001</v>
      </c>
    </row>
    <row r="23" spans="1:14" s="143" customFormat="1">
      <c r="A23" s="154">
        <v>3400013</v>
      </c>
      <c r="B23" s="38">
        <v>1245321181</v>
      </c>
      <c r="C23" s="26" t="s">
        <v>28</v>
      </c>
      <c r="D23" s="26" t="s">
        <v>28</v>
      </c>
      <c r="E23" s="65">
        <v>0.13400000000000001</v>
      </c>
      <c r="F23" s="141"/>
      <c r="G23" s="142"/>
      <c r="H23" s="142"/>
      <c r="I23" s="142"/>
      <c r="J23" s="142"/>
      <c r="K23" s="142"/>
      <c r="L23" s="26"/>
      <c r="M23" s="26"/>
      <c r="N23" s="155"/>
    </row>
    <row r="24" spans="1:14" s="143" customFormat="1">
      <c r="A24" s="154">
        <v>3400013</v>
      </c>
      <c r="B24" s="38">
        <v>1487743340</v>
      </c>
      <c r="C24" s="26" t="s">
        <v>28</v>
      </c>
      <c r="D24" s="26" t="s">
        <v>29</v>
      </c>
      <c r="E24" s="65">
        <v>0.13400000000000001</v>
      </c>
      <c r="F24" s="141"/>
      <c r="G24" s="142"/>
      <c r="H24" s="142"/>
      <c r="I24" s="142"/>
      <c r="J24" s="142"/>
      <c r="K24" s="142"/>
      <c r="L24" s="26"/>
      <c r="M24" s="26"/>
      <c r="N24" s="155"/>
    </row>
    <row r="25" spans="1:14" s="143" customFormat="1">
      <c r="A25" s="154">
        <v>3400014</v>
      </c>
      <c r="B25" s="38">
        <v>1447200233</v>
      </c>
      <c r="C25" s="26" t="s">
        <v>30</v>
      </c>
      <c r="D25" s="26" t="s">
        <v>31</v>
      </c>
      <c r="E25" s="65">
        <v>0.19450000000000001</v>
      </c>
      <c r="F25" s="141"/>
      <c r="G25" s="142"/>
      <c r="H25" s="142"/>
      <c r="I25" s="142"/>
      <c r="J25" s="142"/>
      <c r="K25" s="142"/>
      <c r="L25" s="26"/>
      <c r="M25" s="26"/>
      <c r="N25" s="155"/>
    </row>
    <row r="26" spans="1:14" s="143" customFormat="1">
      <c r="A26" s="154">
        <v>3400014</v>
      </c>
      <c r="B26" s="38">
        <v>1114979663</v>
      </c>
      <c r="C26" s="26" t="s">
        <v>30</v>
      </c>
      <c r="D26" s="26" t="s">
        <v>32</v>
      </c>
      <c r="E26" s="65">
        <v>0.19450000000000001</v>
      </c>
      <c r="F26" s="141"/>
      <c r="G26" s="142"/>
      <c r="H26" s="142"/>
      <c r="I26" s="142"/>
      <c r="J26" s="142"/>
      <c r="K26" s="142"/>
      <c r="L26" s="26"/>
      <c r="M26" s="26"/>
      <c r="N26" s="155"/>
    </row>
    <row r="27" spans="1:14" s="143" customFormat="1">
      <c r="A27" s="154">
        <v>3400014</v>
      </c>
      <c r="B27" s="38">
        <v>1902858459</v>
      </c>
      <c r="C27" s="26" t="s">
        <v>30</v>
      </c>
      <c r="D27" s="26" t="s">
        <v>33</v>
      </c>
      <c r="E27" s="65">
        <v>0.19450000000000001</v>
      </c>
      <c r="F27" s="141"/>
      <c r="G27" s="142"/>
      <c r="H27" s="142"/>
      <c r="I27" s="142"/>
      <c r="J27" s="142"/>
      <c r="K27" s="142"/>
      <c r="L27" s="26"/>
      <c r="M27" s="26"/>
      <c r="N27" s="155"/>
    </row>
    <row r="28" spans="1:14" s="143" customFormat="1">
      <c r="A28" s="154">
        <v>3400015</v>
      </c>
      <c r="B28" s="38">
        <v>1508843566</v>
      </c>
      <c r="C28" s="26" t="s">
        <v>34</v>
      </c>
      <c r="D28" s="26" t="s">
        <v>35</v>
      </c>
      <c r="E28" s="65">
        <v>0.1744</v>
      </c>
      <c r="F28" s="141"/>
      <c r="G28" s="142"/>
      <c r="H28" s="142"/>
      <c r="I28" s="142"/>
      <c r="J28" s="142"/>
      <c r="K28" s="142"/>
      <c r="L28" s="26"/>
      <c r="M28" s="26"/>
      <c r="N28" s="155"/>
    </row>
    <row r="29" spans="1:14" s="143" customFormat="1">
      <c r="A29" s="154">
        <v>3400015</v>
      </c>
      <c r="B29" s="38">
        <v>1215900618</v>
      </c>
      <c r="C29" s="26" t="s">
        <v>34</v>
      </c>
      <c r="D29" s="26" t="s">
        <v>36</v>
      </c>
      <c r="E29" s="65">
        <v>0.1744</v>
      </c>
      <c r="F29" s="141"/>
      <c r="G29" s="142"/>
      <c r="H29" s="142"/>
      <c r="I29" s="142"/>
      <c r="J29" s="142"/>
      <c r="K29" s="142"/>
      <c r="L29" s="26"/>
      <c r="M29" s="26"/>
      <c r="N29" s="155"/>
    </row>
    <row r="30" spans="1:14" s="143" customFormat="1">
      <c r="A30" s="154">
        <v>3400015</v>
      </c>
      <c r="B30" s="38">
        <v>1528031762</v>
      </c>
      <c r="C30" s="26" t="s">
        <v>34</v>
      </c>
      <c r="D30" s="26" t="s">
        <v>37</v>
      </c>
      <c r="E30" s="65">
        <v>0.1744</v>
      </c>
      <c r="F30" s="141"/>
      <c r="G30" s="142"/>
      <c r="H30" s="142"/>
      <c r="I30" s="142"/>
      <c r="J30" s="142"/>
      <c r="K30" s="142"/>
      <c r="L30" s="26"/>
      <c r="M30" s="26"/>
      <c r="N30" s="155"/>
    </row>
    <row r="31" spans="1:14" s="143" customFormat="1">
      <c r="A31" s="154">
        <v>3400016</v>
      </c>
      <c r="B31" s="38">
        <v>1407962046</v>
      </c>
      <c r="C31" s="26" t="s">
        <v>38</v>
      </c>
      <c r="D31" s="26" t="s">
        <v>38</v>
      </c>
      <c r="E31" s="65">
        <v>0.1414</v>
      </c>
      <c r="F31" s="141"/>
      <c r="G31" s="142"/>
      <c r="H31" s="142"/>
      <c r="I31" s="142"/>
      <c r="J31" s="142"/>
      <c r="K31" s="142"/>
      <c r="L31" s="26"/>
      <c r="M31" s="26"/>
      <c r="N31" s="155"/>
    </row>
    <row r="32" spans="1:14" s="143" customFormat="1">
      <c r="A32" s="154">
        <v>3400017</v>
      </c>
      <c r="B32" s="38">
        <v>1144247982</v>
      </c>
      <c r="C32" s="26" t="s">
        <v>39</v>
      </c>
      <c r="D32" s="26" t="s">
        <v>40</v>
      </c>
      <c r="E32" s="64">
        <v>0.24879999999999999</v>
      </c>
      <c r="F32" s="142"/>
      <c r="G32" s="142"/>
      <c r="H32" s="142"/>
      <c r="I32" s="142"/>
      <c r="J32" s="142"/>
      <c r="K32" s="142"/>
      <c r="L32" s="26"/>
      <c r="M32" s="26"/>
      <c r="N32" s="156">
        <v>0.24340000000000001</v>
      </c>
    </row>
    <row r="33" spans="1:14" s="143" customFormat="1">
      <c r="A33" s="154">
        <v>3400020</v>
      </c>
      <c r="B33" s="38">
        <v>1902836943</v>
      </c>
      <c r="C33" s="26" t="s">
        <v>41</v>
      </c>
      <c r="D33" s="26" t="s">
        <v>41</v>
      </c>
      <c r="E33" s="65">
        <v>0.1116</v>
      </c>
      <c r="F33" s="141"/>
      <c r="G33" s="142"/>
      <c r="H33" s="142"/>
      <c r="I33" s="142"/>
      <c r="J33" s="142"/>
      <c r="K33" s="142"/>
      <c r="L33" s="26"/>
      <c r="M33" s="26"/>
      <c r="N33" s="155"/>
    </row>
    <row r="34" spans="1:14" s="143" customFormat="1">
      <c r="A34" s="154">
        <v>3400021</v>
      </c>
      <c r="B34" s="38">
        <v>1326442336</v>
      </c>
      <c r="C34" s="26" t="s">
        <v>14</v>
      </c>
      <c r="D34" s="26" t="s">
        <v>42</v>
      </c>
      <c r="E34" s="65"/>
      <c r="F34" s="142"/>
      <c r="G34" s="142"/>
      <c r="H34" s="142"/>
      <c r="I34" s="142"/>
      <c r="J34" s="65">
        <v>0.15590000000000001</v>
      </c>
      <c r="K34" s="141">
        <v>0.15010000000000001</v>
      </c>
      <c r="L34" s="26"/>
      <c r="M34" s="26"/>
      <c r="N34" s="155"/>
    </row>
    <row r="35" spans="1:14" s="143" customFormat="1">
      <c r="A35" s="154">
        <v>3400023</v>
      </c>
      <c r="B35" s="38">
        <v>1427075027</v>
      </c>
      <c r="C35" s="26" t="s">
        <v>43</v>
      </c>
      <c r="D35" s="26" t="s">
        <v>44</v>
      </c>
      <c r="E35" s="65">
        <v>0.24299999999999999</v>
      </c>
      <c r="F35" s="141"/>
      <c r="G35" s="142"/>
      <c r="H35" s="142"/>
      <c r="I35" s="142"/>
      <c r="J35" s="142"/>
      <c r="K35" s="142"/>
      <c r="L35" s="26"/>
      <c r="M35" s="26"/>
      <c r="N35" s="155"/>
    </row>
    <row r="36" spans="1:14" s="143" customFormat="1">
      <c r="A36" s="154">
        <v>3400023</v>
      </c>
      <c r="B36" s="38">
        <v>1265466452</v>
      </c>
      <c r="C36" s="26" t="s">
        <v>43</v>
      </c>
      <c r="D36" s="26" t="s">
        <v>45</v>
      </c>
      <c r="E36" s="65">
        <v>0.24299999999999999</v>
      </c>
      <c r="F36" s="141"/>
      <c r="G36" s="142"/>
      <c r="H36" s="142"/>
      <c r="I36" s="142"/>
      <c r="J36" s="142"/>
      <c r="K36" s="142"/>
      <c r="L36" s="26"/>
      <c r="M36" s="26"/>
      <c r="N36" s="155"/>
    </row>
    <row r="37" spans="1:14" s="143" customFormat="1">
      <c r="A37" s="154">
        <v>3400024</v>
      </c>
      <c r="B37" s="38">
        <v>1609857432</v>
      </c>
      <c r="C37" s="26" t="s">
        <v>46</v>
      </c>
      <c r="D37" s="26" t="s">
        <v>46</v>
      </c>
      <c r="E37" s="65">
        <v>0.2046</v>
      </c>
      <c r="F37" s="141"/>
      <c r="G37" s="142"/>
      <c r="H37" s="142"/>
      <c r="I37" s="142"/>
      <c r="J37" s="142"/>
      <c r="K37" s="142"/>
      <c r="L37" s="26"/>
      <c r="M37" s="26"/>
      <c r="N37" s="155"/>
    </row>
    <row r="38" spans="1:14" s="143" customFormat="1">
      <c r="A38" s="154">
        <v>3400027</v>
      </c>
      <c r="B38" s="38">
        <v>1962446385</v>
      </c>
      <c r="C38" s="26" t="s">
        <v>47</v>
      </c>
      <c r="D38" s="26" t="s">
        <v>47</v>
      </c>
      <c r="E38" s="65">
        <v>0.29749999999999999</v>
      </c>
      <c r="F38" s="141"/>
      <c r="G38" s="142"/>
      <c r="H38" s="142"/>
      <c r="I38" s="142"/>
      <c r="J38" s="142"/>
      <c r="K38" s="142"/>
      <c r="L38" s="26"/>
      <c r="M38" s="26"/>
      <c r="N38" s="155"/>
    </row>
    <row r="39" spans="1:14" s="143" customFormat="1">
      <c r="A39" s="154">
        <v>3400027</v>
      </c>
      <c r="B39" s="39">
        <v>1760426183</v>
      </c>
      <c r="C39" s="26" t="s">
        <v>48</v>
      </c>
      <c r="D39" s="26" t="s">
        <v>49</v>
      </c>
      <c r="E39" s="65">
        <v>0.29749999999999999</v>
      </c>
      <c r="F39" s="141"/>
      <c r="G39" s="142"/>
      <c r="H39" s="142"/>
      <c r="I39" s="142"/>
      <c r="J39" s="142"/>
      <c r="K39" s="142"/>
      <c r="L39" s="26"/>
      <c r="M39" s="26"/>
      <c r="N39" s="155"/>
    </row>
    <row r="40" spans="1:14" s="143" customFormat="1">
      <c r="A40" s="154">
        <v>3400028</v>
      </c>
      <c r="B40" s="38">
        <v>1639172869</v>
      </c>
      <c r="C40" s="26" t="s">
        <v>50</v>
      </c>
      <c r="D40" s="26" t="s">
        <v>51</v>
      </c>
      <c r="E40" s="65">
        <v>0.21729999999999999</v>
      </c>
      <c r="F40" s="141"/>
      <c r="G40" s="142"/>
      <c r="H40" s="142"/>
      <c r="I40" s="142"/>
      <c r="J40" s="142"/>
      <c r="K40" s="142"/>
      <c r="L40" s="26"/>
      <c r="M40" s="26"/>
      <c r="N40" s="155"/>
    </row>
    <row r="41" spans="1:14" s="143" customFormat="1">
      <c r="A41" s="154">
        <v>3400028</v>
      </c>
      <c r="B41" s="38">
        <v>1821091851</v>
      </c>
      <c r="C41" s="26" t="s">
        <v>50</v>
      </c>
      <c r="D41" s="26" t="s">
        <v>52</v>
      </c>
      <c r="E41" s="65">
        <v>0.21729999999999999</v>
      </c>
      <c r="F41" s="141"/>
      <c r="G41" s="142"/>
      <c r="H41" s="142"/>
      <c r="I41" s="142"/>
      <c r="J41" s="142"/>
      <c r="K41" s="142"/>
      <c r="L41" s="26"/>
      <c r="M41" s="26"/>
      <c r="N41" s="155"/>
    </row>
    <row r="42" spans="1:14" s="143" customFormat="1">
      <c r="A42" s="154">
        <v>3400030</v>
      </c>
      <c r="B42" s="38">
        <v>1992703540</v>
      </c>
      <c r="C42" s="26" t="s">
        <v>53</v>
      </c>
      <c r="D42" s="26" t="s">
        <v>53</v>
      </c>
      <c r="E42" s="65">
        <v>0.22359999999999999</v>
      </c>
      <c r="F42" s="141"/>
      <c r="G42" s="142"/>
      <c r="H42" s="142"/>
      <c r="I42" s="142"/>
      <c r="J42" s="142"/>
      <c r="K42" s="142"/>
      <c r="L42" s="26"/>
      <c r="M42" s="26"/>
      <c r="N42" s="155"/>
    </row>
    <row r="43" spans="1:14" s="143" customFormat="1">
      <c r="A43" s="154">
        <v>3400030</v>
      </c>
      <c r="B43" s="38">
        <v>1326045857</v>
      </c>
      <c r="C43" s="26" t="s">
        <v>54</v>
      </c>
      <c r="D43" s="26" t="s">
        <v>55</v>
      </c>
      <c r="E43" s="65">
        <v>0.22359999999999999</v>
      </c>
      <c r="F43" s="141"/>
      <c r="G43" s="142"/>
      <c r="H43" s="142"/>
      <c r="I43" s="142"/>
      <c r="J43" s="142"/>
      <c r="K43" s="142"/>
      <c r="L43" s="26"/>
      <c r="M43" s="26"/>
      <c r="N43" s="155"/>
    </row>
    <row r="44" spans="1:14" s="143" customFormat="1">
      <c r="A44" s="154">
        <v>3400032</v>
      </c>
      <c r="B44" s="38">
        <v>1013918960</v>
      </c>
      <c r="C44" s="26" t="s">
        <v>56</v>
      </c>
      <c r="D44" s="26" t="s">
        <v>57</v>
      </c>
      <c r="E44" s="65">
        <v>0.17860000000000001</v>
      </c>
      <c r="F44" s="141"/>
      <c r="G44" s="142"/>
      <c r="H44" s="142"/>
      <c r="I44" s="142"/>
      <c r="J44" s="142"/>
      <c r="K44" s="142"/>
      <c r="L44" s="26"/>
      <c r="M44" s="26"/>
      <c r="N44" s="155"/>
    </row>
    <row r="45" spans="1:14" s="143" customFormat="1">
      <c r="A45" s="154" t="s">
        <v>58</v>
      </c>
      <c r="B45" s="38">
        <v>1093708711</v>
      </c>
      <c r="C45" s="26" t="s">
        <v>59</v>
      </c>
      <c r="D45" s="26" t="s">
        <v>60</v>
      </c>
      <c r="E45" s="65">
        <v>0.15590000000000001</v>
      </c>
      <c r="F45" s="141"/>
      <c r="G45" s="142"/>
      <c r="H45" s="142"/>
      <c r="I45" s="142"/>
      <c r="J45" s="142"/>
      <c r="K45" s="142"/>
      <c r="L45" s="26"/>
      <c r="M45" s="26"/>
      <c r="N45" s="155"/>
    </row>
    <row r="46" spans="1:14" s="143" customFormat="1">
      <c r="A46" s="154" t="s">
        <v>58</v>
      </c>
      <c r="B46" s="38">
        <v>1790875953</v>
      </c>
      <c r="C46" s="26" t="s">
        <v>59</v>
      </c>
      <c r="D46" s="26" t="s">
        <v>61</v>
      </c>
      <c r="E46" s="65">
        <v>0.15590000000000001</v>
      </c>
      <c r="F46" s="141"/>
      <c r="G46" s="142"/>
      <c r="H46" s="142"/>
      <c r="I46" s="142"/>
      <c r="J46" s="142"/>
      <c r="K46" s="142"/>
      <c r="L46" s="26"/>
      <c r="M46" s="26"/>
      <c r="N46" s="155"/>
    </row>
    <row r="47" spans="1:14" s="143" customFormat="1">
      <c r="A47" s="154" t="s">
        <v>58</v>
      </c>
      <c r="B47" s="38">
        <v>1558765529</v>
      </c>
      <c r="C47" s="26" t="s">
        <v>14</v>
      </c>
      <c r="D47" s="26" t="s">
        <v>62</v>
      </c>
      <c r="E47" s="65">
        <v>0.15590000000000001</v>
      </c>
      <c r="F47" s="141"/>
      <c r="G47" s="142"/>
      <c r="H47" s="142"/>
      <c r="I47" s="142"/>
      <c r="J47" s="142"/>
      <c r="K47" s="142"/>
      <c r="L47" s="26"/>
      <c r="M47" s="26"/>
      <c r="N47" s="155"/>
    </row>
    <row r="48" spans="1:14" s="143" customFormat="1">
      <c r="A48" s="154" t="s">
        <v>58</v>
      </c>
      <c r="B48" s="38">
        <v>1619372216</v>
      </c>
      <c r="C48" s="26" t="s">
        <v>14</v>
      </c>
      <c r="D48" s="26" t="s">
        <v>63</v>
      </c>
      <c r="E48" s="65">
        <v>0.15590000000000001</v>
      </c>
      <c r="F48" s="141"/>
      <c r="G48" s="142"/>
      <c r="H48" s="142"/>
      <c r="I48" s="142"/>
      <c r="J48" s="142"/>
      <c r="K48" s="142"/>
      <c r="L48" s="26"/>
      <c r="M48" s="26"/>
      <c r="N48" s="155"/>
    </row>
    <row r="49" spans="1:14" s="143" customFormat="1">
      <c r="A49" s="154">
        <v>3400039</v>
      </c>
      <c r="B49" s="38">
        <v>1417944224</v>
      </c>
      <c r="C49" s="26" t="s">
        <v>64</v>
      </c>
      <c r="D49" s="26" t="s">
        <v>64</v>
      </c>
      <c r="E49" s="65">
        <v>0.20599999999999999</v>
      </c>
      <c r="F49" s="141"/>
      <c r="G49" s="142"/>
      <c r="H49" s="142"/>
      <c r="I49" s="142"/>
      <c r="J49" s="142"/>
      <c r="K49" s="142"/>
      <c r="L49" s="26"/>
      <c r="M49" s="26"/>
      <c r="N49" s="155"/>
    </row>
    <row r="50" spans="1:14" s="143" customFormat="1">
      <c r="A50" s="154">
        <v>3400040</v>
      </c>
      <c r="B50" s="38">
        <v>1043218944</v>
      </c>
      <c r="C50" s="26" t="s">
        <v>65</v>
      </c>
      <c r="D50" s="26" t="s">
        <v>66</v>
      </c>
      <c r="E50" s="65">
        <v>0.26740000000000003</v>
      </c>
      <c r="F50" s="141"/>
      <c r="G50" s="142"/>
      <c r="H50" s="142"/>
      <c r="I50" s="142"/>
      <c r="J50" s="142"/>
      <c r="K50" s="142"/>
      <c r="L50" s="26"/>
      <c r="M50" s="26"/>
      <c r="N50" s="155"/>
    </row>
    <row r="51" spans="1:14" s="143" customFormat="1">
      <c r="A51" s="154">
        <v>3400040</v>
      </c>
      <c r="B51" s="38">
        <v>1649252933</v>
      </c>
      <c r="C51" s="26" t="s">
        <v>65</v>
      </c>
      <c r="D51" s="26" t="s">
        <v>67</v>
      </c>
      <c r="E51" s="65">
        <v>0.26740000000000003</v>
      </c>
      <c r="F51" s="141"/>
      <c r="G51" s="142"/>
      <c r="H51" s="142"/>
      <c r="I51" s="142"/>
      <c r="J51" s="142"/>
      <c r="K51" s="142"/>
      <c r="L51" s="26"/>
      <c r="M51" s="26"/>
      <c r="N51" s="155"/>
    </row>
    <row r="52" spans="1:14" s="143" customFormat="1">
      <c r="A52" s="154">
        <v>3400040</v>
      </c>
      <c r="B52" s="38">
        <v>1558343848</v>
      </c>
      <c r="C52" s="26" t="s">
        <v>65</v>
      </c>
      <c r="D52" s="26" t="s">
        <v>68</v>
      </c>
      <c r="E52" s="65">
        <v>0.26740000000000003</v>
      </c>
      <c r="F52" s="141"/>
      <c r="G52" s="142"/>
      <c r="H52" s="142"/>
      <c r="I52" s="142"/>
      <c r="J52" s="142"/>
      <c r="K52" s="142"/>
      <c r="L52" s="26"/>
      <c r="M52" s="26"/>
      <c r="N52" s="155"/>
    </row>
    <row r="53" spans="1:14" s="21" customFormat="1">
      <c r="A53" s="157">
        <v>3400040</v>
      </c>
      <c r="B53" s="53">
        <v>1780359687</v>
      </c>
      <c r="C53" s="46" t="s">
        <v>65</v>
      </c>
      <c r="D53" s="46" t="s">
        <v>69</v>
      </c>
      <c r="E53" s="134"/>
      <c r="F53" s="76"/>
      <c r="G53" s="139"/>
      <c r="H53" s="46"/>
      <c r="I53" s="46">
        <v>0.26740000000000003</v>
      </c>
      <c r="J53" s="46"/>
      <c r="K53" s="46"/>
      <c r="L53" s="46"/>
      <c r="M53" s="46"/>
      <c r="N53" s="158"/>
    </row>
    <row r="54" spans="1:14" s="143" customFormat="1">
      <c r="A54" s="154">
        <v>3400041</v>
      </c>
      <c r="B54" s="38">
        <v>1114974029</v>
      </c>
      <c r="C54" s="26" t="s">
        <v>70</v>
      </c>
      <c r="D54" s="26" t="s">
        <v>71</v>
      </c>
      <c r="E54" s="64">
        <v>0.25879999999999997</v>
      </c>
      <c r="F54" s="142"/>
      <c r="G54" s="142"/>
      <c r="H54" s="142"/>
      <c r="I54" s="142"/>
      <c r="J54" s="142"/>
      <c r="K54" s="142"/>
      <c r="L54" s="26"/>
      <c r="M54" s="26"/>
      <c r="N54" s="156">
        <v>0.24740000000000001</v>
      </c>
    </row>
    <row r="55" spans="1:14" s="143" customFormat="1">
      <c r="A55" s="154">
        <v>3400042</v>
      </c>
      <c r="B55" s="38">
        <v>1679535496</v>
      </c>
      <c r="C55" s="26" t="s">
        <v>72</v>
      </c>
      <c r="D55" s="26" t="s">
        <v>72</v>
      </c>
      <c r="E55" s="65"/>
      <c r="F55" s="142"/>
      <c r="G55" s="142"/>
      <c r="H55" s="65">
        <v>0.2535</v>
      </c>
      <c r="I55" s="141">
        <f>ROUND(0.24608914137038,4)</f>
        <v>0.24610000000000001</v>
      </c>
      <c r="J55" s="142"/>
      <c r="K55" s="142"/>
      <c r="L55" s="26"/>
      <c r="M55" s="26"/>
      <c r="N55" s="155"/>
    </row>
    <row r="56" spans="1:14" s="143" customFormat="1">
      <c r="A56" s="154">
        <v>3400047</v>
      </c>
      <c r="B56" s="38">
        <v>1144211301</v>
      </c>
      <c r="C56" s="26" t="s">
        <v>73</v>
      </c>
      <c r="D56" s="26" t="s">
        <v>73</v>
      </c>
      <c r="E56" s="65"/>
      <c r="F56" s="142"/>
      <c r="G56" s="142"/>
      <c r="H56" s="142"/>
      <c r="I56" s="142"/>
      <c r="J56" s="142">
        <v>0.24859999999999999</v>
      </c>
      <c r="K56" s="141">
        <f>ROUND(0.2403393224964,4)</f>
        <v>0.24030000000000001</v>
      </c>
      <c r="L56" s="26"/>
      <c r="M56" s="26"/>
      <c r="N56" s="155"/>
    </row>
    <row r="57" spans="1:14" s="143" customFormat="1">
      <c r="A57" s="154">
        <v>3400047</v>
      </c>
      <c r="B57" s="38">
        <v>1063480531</v>
      </c>
      <c r="C57" s="26" t="s">
        <v>73</v>
      </c>
      <c r="D57" s="26" t="s">
        <v>74</v>
      </c>
      <c r="E57" s="65"/>
      <c r="F57" s="142"/>
      <c r="G57" s="142"/>
      <c r="H57" s="142"/>
      <c r="I57" s="142"/>
      <c r="J57" s="142">
        <v>0.24859999999999999</v>
      </c>
      <c r="K57" s="141">
        <f t="shared" ref="K57:K58" si="0">ROUND(0.2403393224964,4)</f>
        <v>0.24030000000000001</v>
      </c>
      <c r="L57" s="26"/>
      <c r="M57" s="26"/>
      <c r="N57" s="155"/>
    </row>
    <row r="58" spans="1:14" s="143" customFormat="1">
      <c r="A58" s="154">
        <v>3400047</v>
      </c>
      <c r="B58" s="38">
        <v>1114995677</v>
      </c>
      <c r="C58" s="26" t="s">
        <v>73</v>
      </c>
      <c r="D58" s="26" t="s">
        <v>75</v>
      </c>
      <c r="E58" s="65"/>
      <c r="F58" s="142"/>
      <c r="G58" s="142"/>
      <c r="H58" s="142"/>
      <c r="I58" s="142"/>
      <c r="J58" s="142">
        <v>0.24859999999999999</v>
      </c>
      <c r="K58" s="141">
        <f t="shared" si="0"/>
        <v>0.24030000000000001</v>
      </c>
      <c r="L58" s="26"/>
      <c r="M58" s="26"/>
      <c r="N58" s="155"/>
    </row>
    <row r="59" spans="1:14" s="143" customFormat="1">
      <c r="A59" s="154">
        <v>3400049</v>
      </c>
      <c r="B59" s="38">
        <v>1437221785</v>
      </c>
      <c r="C59" s="26" t="s">
        <v>76</v>
      </c>
      <c r="D59" s="26" t="s">
        <v>76</v>
      </c>
      <c r="E59" s="65">
        <v>0.34939999999999999</v>
      </c>
      <c r="F59" s="141"/>
      <c r="G59" s="142"/>
      <c r="H59" s="142"/>
      <c r="I59" s="142"/>
      <c r="J59" s="142"/>
      <c r="K59" s="142"/>
      <c r="L59" s="26"/>
      <c r="M59" s="26"/>
      <c r="N59" s="155"/>
    </row>
    <row r="60" spans="1:14" s="143" customFormat="1">
      <c r="A60" s="154">
        <v>3400050</v>
      </c>
      <c r="B60" s="38">
        <v>1427030774</v>
      </c>
      <c r="C60" s="26" t="s">
        <v>77</v>
      </c>
      <c r="D60" s="26" t="s">
        <v>77</v>
      </c>
      <c r="E60" s="65">
        <v>0.24329999999999999</v>
      </c>
      <c r="F60" s="141"/>
      <c r="G60" s="142"/>
      <c r="H60" s="142"/>
      <c r="I60" s="142"/>
      <c r="J60" s="142"/>
      <c r="K60" s="142"/>
      <c r="L60" s="26"/>
      <c r="M60" s="26"/>
      <c r="N60" s="155"/>
    </row>
    <row r="61" spans="1:14" s="143" customFormat="1">
      <c r="A61" s="154">
        <v>3400051</v>
      </c>
      <c r="B61" s="38">
        <v>1205859766</v>
      </c>
      <c r="C61" s="26" t="s">
        <v>78</v>
      </c>
      <c r="D61" s="26" t="s">
        <v>78</v>
      </c>
      <c r="E61" s="65">
        <v>0.254</v>
      </c>
      <c r="F61" s="141"/>
      <c r="G61" s="142"/>
      <c r="H61" s="142"/>
      <c r="I61" s="142"/>
      <c r="J61" s="142"/>
      <c r="K61" s="142"/>
      <c r="L61" s="26"/>
      <c r="M61" s="26"/>
      <c r="N61" s="155"/>
    </row>
    <row r="62" spans="1:14" s="143" customFormat="1">
      <c r="A62" s="154">
        <v>3400053</v>
      </c>
      <c r="B62" s="38">
        <v>1881647204</v>
      </c>
      <c r="C62" s="26" t="s">
        <v>79</v>
      </c>
      <c r="D62" s="26" t="s">
        <v>80</v>
      </c>
      <c r="E62" s="65">
        <v>0.18410000000000001</v>
      </c>
      <c r="F62" s="141"/>
      <c r="G62" s="142"/>
      <c r="H62" s="142"/>
      <c r="I62" s="142"/>
      <c r="J62" s="142"/>
      <c r="K62" s="142"/>
      <c r="L62" s="26"/>
      <c r="M62" s="26"/>
      <c r="N62" s="155"/>
    </row>
    <row r="63" spans="1:14" s="143" customFormat="1">
      <c r="A63" s="154">
        <v>3400053</v>
      </c>
      <c r="B63" s="38">
        <v>1497708838</v>
      </c>
      <c r="C63" s="26" t="s">
        <v>79</v>
      </c>
      <c r="D63" s="40" t="s">
        <v>81</v>
      </c>
      <c r="E63" s="65">
        <v>0.18410000000000001</v>
      </c>
      <c r="F63" s="141"/>
      <c r="G63" s="142"/>
      <c r="H63" s="142"/>
      <c r="I63" s="142"/>
      <c r="J63" s="142"/>
      <c r="K63" s="142"/>
      <c r="L63" s="26"/>
      <c r="M63" s="26"/>
      <c r="N63" s="155"/>
    </row>
    <row r="64" spans="1:14" s="143" customFormat="1">
      <c r="A64" s="154">
        <v>3400060</v>
      </c>
      <c r="B64" s="38">
        <v>1326048810</v>
      </c>
      <c r="C64" s="26" t="s">
        <v>70</v>
      </c>
      <c r="D64" s="26" t="s">
        <v>82</v>
      </c>
      <c r="E64" s="65">
        <v>0.28370000000000001</v>
      </c>
      <c r="F64" s="141"/>
      <c r="G64" s="142"/>
      <c r="H64" s="142"/>
      <c r="I64" s="142"/>
      <c r="J64" s="142"/>
      <c r="K64" s="142"/>
      <c r="L64" s="26"/>
      <c r="M64" s="26"/>
      <c r="N64" s="155"/>
    </row>
    <row r="65" spans="1:14" s="143" customFormat="1">
      <c r="A65" s="154">
        <v>3400061</v>
      </c>
      <c r="B65" s="38">
        <v>1932208576</v>
      </c>
      <c r="C65" s="26" t="s">
        <v>70</v>
      </c>
      <c r="D65" s="26" t="s">
        <v>83</v>
      </c>
      <c r="E65" s="65"/>
      <c r="F65" s="65">
        <v>0.31090000000000001</v>
      </c>
      <c r="G65" s="141">
        <f>ROUND(0.30480417035738,4)</f>
        <v>0.30480000000000002</v>
      </c>
      <c r="H65" s="142"/>
      <c r="I65" s="142"/>
      <c r="J65" s="142"/>
      <c r="K65" s="142"/>
      <c r="L65" s="26"/>
      <c r="M65" s="26"/>
      <c r="N65" s="155"/>
    </row>
    <row r="66" spans="1:14" s="143" customFormat="1">
      <c r="A66" s="154">
        <v>3400061</v>
      </c>
      <c r="B66" s="38">
        <v>1427142355</v>
      </c>
      <c r="C66" s="26" t="s">
        <v>70</v>
      </c>
      <c r="D66" s="26" t="s">
        <v>84</v>
      </c>
      <c r="E66" s="65"/>
      <c r="F66" s="65">
        <v>0.31090000000000001</v>
      </c>
      <c r="G66" s="141">
        <f t="shared" ref="G66:G67" si="1">ROUND(0.30480417035738,4)</f>
        <v>0.30480000000000002</v>
      </c>
      <c r="H66" s="142"/>
      <c r="I66" s="142"/>
      <c r="J66" s="142"/>
      <c r="K66" s="142"/>
      <c r="L66" s="26"/>
      <c r="M66" s="26"/>
      <c r="N66" s="155"/>
    </row>
    <row r="67" spans="1:14" s="143" customFormat="1">
      <c r="A67" s="154">
        <v>3400061</v>
      </c>
      <c r="B67" s="38">
        <v>1043304975</v>
      </c>
      <c r="C67" s="26" t="s">
        <v>70</v>
      </c>
      <c r="D67" s="26" t="s">
        <v>85</v>
      </c>
      <c r="E67" s="65"/>
      <c r="F67" s="65">
        <v>0.31090000000000001</v>
      </c>
      <c r="G67" s="141">
        <f t="shared" si="1"/>
        <v>0.30480000000000002</v>
      </c>
      <c r="H67" s="142"/>
      <c r="I67" s="142"/>
      <c r="J67" s="142"/>
      <c r="K67" s="142"/>
      <c r="L67" s="26"/>
      <c r="M67" s="26"/>
      <c r="N67" s="155"/>
    </row>
    <row r="68" spans="1:14" s="143" customFormat="1">
      <c r="A68" s="154">
        <v>3400064</v>
      </c>
      <c r="B68" s="38">
        <v>1881614071</v>
      </c>
      <c r="C68" s="26" t="s">
        <v>86</v>
      </c>
      <c r="D68" s="26" t="s">
        <v>86</v>
      </c>
      <c r="E68" s="65"/>
      <c r="F68" s="142"/>
      <c r="G68" s="142"/>
      <c r="H68" s="142"/>
      <c r="I68" s="142"/>
      <c r="J68" s="65">
        <v>0.20699999999999999</v>
      </c>
      <c r="K68" s="141">
        <v>0.19980000000000001</v>
      </c>
      <c r="L68" s="26"/>
      <c r="M68" s="26"/>
      <c r="N68" s="155"/>
    </row>
    <row r="69" spans="1:14" s="143" customFormat="1">
      <c r="A69" s="154">
        <v>3400068</v>
      </c>
      <c r="B69" s="38">
        <v>1376537555</v>
      </c>
      <c r="C69" s="26" t="s">
        <v>87</v>
      </c>
      <c r="D69" s="26" t="s">
        <v>87</v>
      </c>
      <c r="E69" s="65"/>
      <c r="F69" s="142"/>
      <c r="G69" s="142"/>
      <c r="H69" s="65">
        <v>0.21759999999999999</v>
      </c>
      <c r="I69" s="141">
        <f>ROUND(0.210891933007511,4)</f>
        <v>0.2109</v>
      </c>
      <c r="J69" s="142"/>
      <c r="K69" s="142"/>
      <c r="L69" s="26"/>
      <c r="M69" s="26"/>
      <c r="N69" s="155"/>
    </row>
    <row r="70" spans="1:14" s="143" customFormat="1">
      <c r="A70" s="154">
        <v>3400069</v>
      </c>
      <c r="B70" s="38">
        <v>1972579837</v>
      </c>
      <c r="C70" s="26" t="s">
        <v>88</v>
      </c>
      <c r="D70" s="26" t="s">
        <v>88</v>
      </c>
      <c r="E70" s="65">
        <v>0.16539999999999999</v>
      </c>
      <c r="F70" s="141"/>
      <c r="G70" s="142"/>
      <c r="H70" s="142"/>
      <c r="I70" s="142"/>
      <c r="J70" s="142"/>
      <c r="K70" s="142"/>
      <c r="L70" s="26"/>
      <c r="M70" s="26"/>
      <c r="N70" s="155"/>
    </row>
    <row r="71" spans="1:14" s="143" customFormat="1">
      <c r="A71" s="154">
        <v>3400069</v>
      </c>
      <c r="B71" s="38">
        <v>1790752236</v>
      </c>
      <c r="C71" s="26" t="s">
        <v>88</v>
      </c>
      <c r="D71" s="26" t="s">
        <v>89</v>
      </c>
      <c r="E71" s="65">
        <v>0.16539999999999999</v>
      </c>
      <c r="F71" s="141"/>
      <c r="G71" s="142"/>
      <c r="H71" s="142"/>
      <c r="I71" s="142"/>
      <c r="J71" s="142"/>
      <c r="K71" s="142"/>
      <c r="L71" s="26"/>
      <c r="M71" s="26"/>
      <c r="N71" s="155"/>
    </row>
    <row r="72" spans="1:14" s="143" customFormat="1">
      <c r="A72" s="154">
        <v>3400070</v>
      </c>
      <c r="B72" s="38">
        <v>1326010273</v>
      </c>
      <c r="C72" s="26" t="s">
        <v>90</v>
      </c>
      <c r="D72" s="26" t="s">
        <v>90</v>
      </c>
      <c r="E72" s="65"/>
      <c r="F72" s="142"/>
      <c r="G72" s="142"/>
      <c r="H72" s="65">
        <v>0.24460000000000001</v>
      </c>
      <c r="I72" s="141">
        <v>0.23419999999999999</v>
      </c>
      <c r="J72" s="142"/>
      <c r="K72" s="142"/>
      <c r="L72" s="26"/>
      <c r="M72" s="26"/>
      <c r="N72" s="155"/>
    </row>
    <row r="73" spans="1:14" s="143" customFormat="1">
      <c r="A73" s="154">
        <v>3400070</v>
      </c>
      <c r="B73" s="38">
        <v>1518989946</v>
      </c>
      <c r="C73" s="26" t="s">
        <v>90</v>
      </c>
      <c r="D73" s="26" t="s">
        <v>91</v>
      </c>
      <c r="E73" s="65"/>
      <c r="F73" s="142"/>
      <c r="G73" s="142"/>
      <c r="H73" s="65">
        <v>0.24460000000000001</v>
      </c>
      <c r="I73" s="141">
        <v>0.23419999999999999</v>
      </c>
      <c r="J73" s="142"/>
      <c r="K73" s="142"/>
      <c r="L73" s="26"/>
      <c r="M73" s="26"/>
      <c r="N73" s="155"/>
    </row>
    <row r="74" spans="1:14" s="143" customFormat="1">
      <c r="A74" s="154">
        <v>3400071</v>
      </c>
      <c r="B74" s="38">
        <v>1922144757</v>
      </c>
      <c r="C74" s="26" t="s">
        <v>92</v>
      </c>
      <c r="D74" s="26" t="s">
        <v>93</v>
      </c>
      <c r="E74" s="65">
        <v>0.1759</v>
      </c>
      <c r="F74" s="141"/>
      <c r="G74" s="142"/>
      <c r="H74" s="142"/>
      <c r="I74" s="142"/>
      <c r="J74" s="142"/>
      <c r="K74" s="142"/>
      <c r="L74" s="26"/>
      <c r="M74" s="26"/>
      <c r="N74" s="155"/>
    </row>
    <row r="75" spans="1:14" s="143" customFormat="1">
      <c r="A75" s="154">
        <v>3400073</v>
      </c>
      <c r="B75" s="38">
        <v>1013916352</v>
      </c>
      <c r="C75" s="26" t="s">
        <v>94</v>
      </c>
      <c r="D75" s="26" t="s">
        <v>94</v>
      </c>
      <c r="E75" s="65">
        <v>0.18240000000000001</v>
      </c>
      <c r="F75" s="141"/>
      <c r="G75" s="142"/>
      <c r="H75" s="142"/>
      <c r="I75" s="142"/>
      <c r="J75" s="142"/>
      <c r="K75" s="142"/>
      <c r="L75" s="26"/>
      <c r="M75" s="26"/>
      <c r="N75" s="155"/>
    </row>
    <row r="76" spans="1:14" s="143" customFormat="1">
      <c r="A76" s="154">
        <v>3400075</v>
      </c>
      <c r="B76" s="38">
        <v>1770640575</v>
      </c>
      <c r="C76" s="26" t="s">
        <v>95</v>
      </c>
      <c r="D76" s="26" t="s">
        <v>96</v>
      </c>
      <c r="E76" s="65"/>
      <c r="F76" s="142"/>
      <c r="G76" s="142"/>
      <c r="H76" s="142"/>
      <c r="I76" s="142"/>
      <c r="J76" s="65">
        <v>0.1348</v>
      </c>
      <c r="K76" s="141">
        <f>ROUND(0.130722538068368,4)</f>
        <v>0.13070000000000001</v>
      </c>
      <c r="L76" s="26"/>
      <c r="M76" s="26"/>
      <c r="N76" s="155"/>
    </row>
    <row r="77" spans="1:14" s="143" customFormat="1">
      <c r="A77" s="154">
        <v>3400075</v>
      </c>
      <c r="B77" s="38">
        <v>1700860491</v>
      </c>
      <c r="C77" s="26" t="s">
        <v>97</v>
      </c>
      <c r="D77" s="26" t="s">
        <v>98</v>
      </c>
      <c r="E77" s="65"/>
      <c r="F77" s="142"/>
      <c r="G77" s="142"/>
      <c r="H77" s="142"/>
      <c r="I77" s="142"/>
      <c r="J77" s="65">
        <v>0.1348</v>
      </c>
      <c r="K77" s="141">
        <f>ROUND(0.130722538068368,4)</f>
        <v>0.13070000000000001</v>
      </c>
      <c r="L77" s="26"/>
      <c r="M77" s="26"/>
      <c r="N77" s="155"/>
    </row>
    <row r="78" spans="1:14" s="143" customFormat="1">
      <c r="A78" s="154">
        <v>3400084</v>
      </c>
      <c r="B78" s="38">
        <v>1265407175</v>
      </c>
      <c r="C78" s="26" t="s">
        <v>99</v>
      </c>
      <c r="D78" s="26" t="s">
        <v>100</v>
      </c>
      <c r="E78" s="65"/>
      <c r="F78" s="142"/>
      <c r="G78" s="142"/>
      <c r="H78" s="142"/>
      <c r="I78" s="142"/>
      <c r="J78" s="65">
        <v>0.16500000000000001</v>
      </c>
      <c r="K78" s="141">
        <f>ROUND(0.159261250222153,4)</f>
        <v>0.1593</v>
      </c>
      <c r="L78" s="26"/>
      <c r="M78" s="26"/>
      <c r="N78" s="155"/>
    </row>
    <row r="79" spans="1:14" s="143" customFormat="1">
      <c r="A79" s="154">
        <v>3400084</v>
      </c>
      <c r="B79" s="38">
        <v>1659856060</v>
      </c>
      <c r="C79" s="26" t="s">
        <v>14</v>
      </c>
      <c r="D79" s="26" t="s">
        <v>101</v>
      </c>
      <c r="E79" s="65"/>
      <c r="F79" s="142"/>
      <c r="G79" s="142"/>
      <c r="H79" s="142"/>
      <c r="I79" s="142"/>
      <c r="J79" s="65">
        <v>0.16500000000000001</v>
      </c>
      <c r="K79" s="141">
        <f>ROUND(0.159261250222153,4)</f>
        <v>0.1593</v>
      </c>
      <c r="L79" s="26"/>
      <c r="M79" s="26"/>
      <c r="N79" s="155"/>
    </row>
    <row r="80" spans="1:14" s="143" customFormat="1">
      <c r="A80" s="154">
        <v>3400085</v>
      </c>
      <c r="B80" s="38">
        <v>1801848767</v>
      </c>
      <c r="C80" s="26" t="s">
        <v>102</v>
      </c>
      <c r="D80" s="26" t="s">
        <v>103</v>
      </c>
      <c r="E80" s="65">
        <v>0.18959999999999999</v>
      </c>
      <c r="F80" s="141"/>
      <c r="G80" s="142"/>
      <c r="H80" s="142"/>
      <c r="I80" s="142"/>
      <c r="J80" s="142"/>
      <c r="K80" s="142"/>
      <c r="L80" s="26"/>
      <c r="M80" s="26"/>
      <c r="N80" s="155"/>
    </row>
    <row r="81" spans="1:14" s="143" customFormat="1">
      <c r="A81" s="154">
        <v>3400085</v>
      </c>
      <c r="B81" s="38">
        <v>1710938949</v>
      </c>
      <c r="C81" s="26" t="s">
        <v>102</v>
      </c>
      <c r="D81" s="26" t="s">
        <v>104</v>
      </c>
      <c r="E81" s="65">
        <v>0.18959999999999999</v>
      </c>
      <c r="F81" s="141"/>
      <c r="G81" s="142"/>
      <c r="H81" s="142"/>
      <c r="I81" s="142"/>
      <c r="J81" s="142"/>
      <c r="K81" s="142"/>
      <c r="L81" s="26"/>
      <c r="M81" s="26"/>
      <c r="N81" s="155"/>
    </row>
    <row r="82" spans="1:14" s="143" customFormat="1">
      <c r="A82" s="154">
        <v>3400087</v>
      </c>
      <c r="B82" s="38">
        <v>1225513948</v>
      </c>
      <c r="C82" s="26" t="s">
        <v>105</v>
      </c>
      <c r="D82" s="26" t="s">
        <v>106</v>
      </c>
      <c r="E82" s="65"/>
      <c r="F82" s="142"/>
      <c r="G82" s="142"/>
      <c r="H82" s="65">
        <v>0.16139999999999999</v>
      </c>
      <c r="I82" s="141">
        <v>0.14940000000000001</v>
      </c>
      <c r="J82" s="142"/>
      <c r="K82" s="142"/>
      <c r="L82" s="26"/>
      <c r="M82" s="26"/>
      <c r="N82" s="155"/>
    </row>
    <row r="83" spans="1:14" s="143" customFormat="1">
      <c r="A83" s="154">
        <v>3400090</v>
      </c>
      <c r="B83" s="38">
        <v>1619911104</v>
      </c>
      <c r="C83" s="26" t="s">
        <v>107</v>
      </c>
      <c r="D83" s="26" t="s">
        <v>108</v>
      </c>
      <c r="E83" s="65"/>
      <c r="F83" s="65">
        <v>0.15390000000000001</v>
      </c>
      <c r="G83" s="141">
        <f>ROUND(0.151415972833677,4)</f>
        <v>0.15140000000000001</v>
      </c>
      <c r="H83" s="142"/>
      <c r="I83" s="142"/>
      <c r="J83" s="142"/>
      <c r="K83" s="142"/>
      <c r="L83" s="26"/>
      <c r="M83" s="26"/>
      <c r="N83" s="155"/>
    </row>
    <row r="84" spans="1:14" s="143" customFormat="1">
      <c r="A84" s="154">
        <v>3400090</v>
      </c>
      <c r="B84" s="38">
        <v>1780628354</v>
      </c>
      <c r="C84" s="26" t="s">
        <v>107</v>
      </c>
      <c r="D84" s="26" t="s">
        <v>109</v>
      </c>
      <c r="E84" s="65"/>
      <c r="F84" s="65">
        <v>0.15390000000000001</v>
      </c>
      <c r="G84" s="141">
        <f>ROUND(0.151415972833677,4)</f>
        <v>0.15140000000000001</v>
      </c>
      <c r="H84" s="142"/>
      <c r="I84" s="142"/>
      <c r="J84" s="142"/>
      <c r="K84" s="142"/>
      <c r="L84" s="26"/>
      <c r="M84" s="26"/>
      <c r="N84" s="155"/>
    </row>
    <row r="85" spans="1:14" s="143" customFormat="1">
      <c r="A85" s="154">
        <v>3400091</v>
      </c>
      <c r="B85" s="38">
        <v>1477591055</v>
      </c>
      <c r="C85" s="26" t="s">
        <v>110</v>
      </c>
      <c r="D85" s="26" t="s">
        <v>110</v>
      </c>
      <c r="E85" s="65"/>
      <c r="F85" s="142"/>
      <c r="G85" s="142"/>
      <c r="H85" s="65">
        <v>0.26369999999999999</v>
      </c>
      <c r="I85" s="141">
        <v>0.25401507051582117</v>
      </c>
      <c r="J85" s="142"/>
      <c r="K85" s="142"/>
      <c r="L85" s="26"/>
      <c r="M85" s="26"/>
      <c r="N85" s="155"/>
    </row>
    <row r="86" spans="1:14" s="143" customFormat="1">
      <c r="A86" s="154">
        <v>3400091</v>
      </c>
      <c r="B86" s="39">
        <v>1962515353</v>
      </c>
      <c r="C86" s="26" t="s">
        <v>110</v>
      </c>
      <c r="D86" s="26" t="s">
        <v>111</v>
      </c>
      <c r="E86" s="65"/>
      <c r="F86" s="142"/>
      <c r="G86" s="142"/>
      <c r="H86" s="65">
        <v>0.26369999999999999</v>
      </c>
      <c r="I86" s="141">
        <v>0.25401507051582117</v>
      </c>
      <c r="J86" s="142"/>
      <c r="K86" s="142"/>
      <c r="L86" s="26"/>
      <c r="M86" s="26"/>
      <c r="N86" s="155"/>
    </row>
    <row r="87" spans="1:14" s="143" customFormat="1">
      <c r="A87" s="154">
        <v>3400091</v>
      </c>
      <c r="B87" s="39">
        <v>1295848562</v>
      </c>
      <c r="C87" s="26" t="s">
        <v>112</v>
      </c>
      <c r="D87" s="26" t="s">
        <v>113</v>
      </c>
      <c r="E87" s="65"/>
      <c r="F87" s="142"/>
      <c r="G87" s="142"/>
      <c r="H87" s="65">
        <v>0.26369999999999999</v>
      </c>
      <c r="I87" s="141">
        <v>0.25401507051582117</v>
      </c>
      <c r="J87" s="142"/>
      <c r="K87" s="142"/>
      <c r="L87" s="26"/>
      <c r="M87" s="26"/>
      <c r="N87" s="155"/>
    </row>
    <row r="88" spans="1:14" s="143" customFormat="1">
      <c r="A88" s="154">
        <v>3400096</v>
      </c>
      <c r="B88" s="38">
        <v>1417958331</v>
      </c>
      <c r="C88" s="26" t="s">
        <v>114</v>
      </c>
      <c r="D88" s="26" t="s">
        <v>114</v>
      </c>
      <c r="E88" s="65"/>
      <c r="F88" s="142"/>
      <c r="G88" s="142"/>
      <c r="H88" s="142"/>
      <c r="I88" s="142"/>
      <c r="J88" s="65">
        <v>0.2117</v>
      </c>
      <c r="K88" s="141">
        <f>ROUND(0.203764402123477,4)</f>
        <v>0.20380000000000001</v>
      </c>
      <c r="L88" s="26"/>
      <c r="M88" s="26"/>
      <c r="N88" s="155"/>
    </row>
    <row r="89" spans="1:14" s="143" customFormat="1">
      <c r="A89" s="154">
        <v>3400097</v>
      </c>
      <c r="B89" s="38">
        <v>1942361308</v>
      </c>
      <c r="C89" s="26" t="s">
        <v>115</v>
      </c>
      <c r="D89" s="26" t="s">
        <v>115</v>
      </c>
      <c r="E89" s="65">
        <v>0.30149999999999999</v>
      </c>
      <c r="F89" s="141"/>
      <c r="G89" s="142"/>
      <c r="H89" s="142"/>
      <c r="I89" s="142"/>
      <c r="J89" s="142"/>
      <c r="K89" s="142"/>
      <c r="L89" s="26"/>
      <c r="M89" s="26"/>
      <c r="N89" s="155"/>
    </row>
    <row r="90" spans="1:14" s="143" customFormat="1">
      <c r="A90" s="154">
        <v>3400098</v>
      </c>
      <c r="B90" s="38">
        <v>1497792550</v>
      </c>
      <c r="C90" s="26" t="s">
        <v>116</v>
      </c>
      <c r="D90" s="26" t="s">
        <v>117</v>
      </c>
      <c r="E90" s="65"/>
      <c r="F90" s="142"/>
      <c r="G90" s="142"/>
      <c r="H90" s="142"/>
      <c r="I90" s="142"/>
      <c r="J90" s="65">
        <v>0.11360000000000001</v>
      </c>
      <c r="K90" s="141">
        <f>ROUND(0.10867239169402,4)</f>
        <v>0.1087</v>
      </c>
      <c r="L90" s="26"/>
      <c r="M90" s="26"/>
      <c r="N90" s="155"/>
    </row>
    <row r="91" spans="1:14" s="143" customFormat="1">
      <c r="A91" s="154">
        <v>3400098</v>
      </c>
      <c r="B91" s="38">
        <v>1417432840</v>
      </c>
      <c r="C91" s="26" t="s">
        <v>14</v>
      </c>
      <c r="D91" s="26" t="s">
        <v>118</v>
      </c>
      <c r="E91" s="65"/>
      <c r="F91" s="142"/>
      <c r="G91" s="142"/>
      <c r="H91" s="142"/>
      <c r="I91" s="142"/>
      <c r="J91" s="65">
        <v>0.11360000000000001</v>
      </c>
      <c r="K91" s="141">
        <f>ROUND(0.10867239169402,4)</f>
        <v>0.1087</v>
      </c>
      <c r="L91" s="26"/>
      <c r="M91" s="26"/>
      <c r="N91" s="155"/>
    </row>
    <row r="92" spans="1:14" s="143" customFormat="1">
      <c r="A92" s="154">
        <v>3400099</v>
      </c>
      <c r="B92" s="38">
        <v>1467441394</v>
      </c>
      <c r="C92" s="26" t="s">
        <v>119</v>
      </c>
      <c r="D92" s="26" t="s">
        <v>120</v>
      </c>
      <c r="E92" s="65">
        <v>0.24890000000000001</v>
      </c>
      <c r="F92" s="141"/>
      <c r="G92" s="142"/>
      <c r="H92" s="142"/>
      <c r="I92" s="142"/>
      <c r="J92" s="142"/>
      <c r="K92" s="142"/>
      <c r="L92" s="26"/>
      <c r="M92" s="26"/>
      <c r="N92" s="155"/>
    </row>
    <row r="93" spans="1:14" s="143" customFormat="1">
      <c r="A93" s="154">
        <v>3400099</v>
      </c>
      <c r="B93" s="38">
        <v>1114905783</v>
      </c>
      <c r="C93" s="26" t="s">
        <v>119</v>
      </c>
      <c r="D93" s="26" t="s">
        <v>121</v>
      </c>
      <c r="E93" s="65">
        <v>0.24890000000000001</v>
      </c>
      <c r="F93" s="141"/>
      <c r="G93" s="142"/>
      <c r="H93" s="142"/>
      <c r="I93" s="142"/>
      <c r="J93" s="142"/>
      <c r="K93" s="142"/>
      <c r="L93" s="26"/>
      <c r="M93" s="26"/>
      <c r="N93" s="155"/>
    </row>
    <row r="94" spans="1:14" s="143" customFormat="1">
      <c r="A94" s="154">
        <v>3400107</v>
      </c>
      <c r="B94" s="38">
        <v>1699757393</v>
      </c>
      <c r="C94" s="26" t="s">
        <v>122</v>
      </c>
      <c r="D94" s="26" t="s">
        <v>123</v>
      </c>
      <c r="E94" s="65">
        <v>0.17150000000000001</v>
      </c>
      <c r="F94" s="141"/>
      <c r="G94" s="142"/>
      <c r="H94" s="142"/>
      <c r="I94" s="142"/>
      <c r="J94" s="142"/>
      <c r="K94" s="142"/>
      <c r="L94" s="26"/>
      <c r="M94" s="26"/>
      <c r="N94" s="155"/>
    </row>
    <row r="95" spans="1:14" s="143" customFormat="1">
      <c r="A95" s="154">
        <v>3400109</v>
      </c>
      <c r="B95" s="38">
        <v>1245211168</v>
      </c>
      <c r="C95" s="26" t="s">
        <v>124</v>
      </c>
      <c r="D95" s="26" t="s">
        <v>124</v>
      </c>
      <c r="E95" s="65">
        <v>0.2495</v>
      </c>
      <c r="F95" s="141"/>
      <c r="G95" s="142"/>
      <c r="H95" s="142"/>
      <c r="I95" s="142"/>
      <c r="J95" s="142"/>
      <c r="K95" s="142"/>
      <c r="L95" s="26"/>
      <c r="M95" s="26"/>
      <c r="N95" s="155"/>
    </row>
    <row r="96" spans="1:14" s="143" customFormat="1">
      <c r="A96" s="154">
        <v>3400113</v>
      </c>
      <c r="B96" s="38">
        <v>1295789907</v>
      </c>
      <c r="C96" s="26" t="s">
        <v>125</v>
      </c>
      <c r="D96" s="26" t="s">
        <v>126</v>
      </c>
      <c r="E96" s="65"/>
      <c r="F96" s="142"/>
      <c r="G96" s="142"/>
      <c r="H96" s="142"/>
      <c r="I96" s="142"/>
      <c r="J96" s="65">
        <v>0.23730000000000001</v>
      </c>
      <c r="K96" s="141">
        <f>ROUND(0.229091726079181,4)</f>
        <v>0.2291</v>
      </c>
      <c r="L96" s="26"/>
      <c r="M96" s="26"/>
      <c r="N96" s="155"/>
    </row>
    <row r="97" spans="1:14" s="143" customFormat="1">
      <c r="A97" s="154">
        <v>3400113</v>
      </c>
      <c r="B97" s="38">
        <v>1053358945</v>
      </c>
      <c r="C97" s="26" t="s">
        <v>127</v>
      </c>
      <c r="D97" s="26" t="s">
        <v>128</v>
      </c>
      <c r="E97" s="65"/>
      <c r="F97" s="142"/>
      <c r="G97" s="142"/>
      <c r="H97" s="142"/>
      <c r="I97" s="142"/>
      <c r="J97" s="65">
        <v>0.23730000000000001</v>
      </c>
      <c r="K97" s="141">
        <f>ROUND(0.229091726079181,4)</f>
        <v>0.2291</v>
      </c>
      <c r="L97" s="26"/>
      <c r="M97" s="26"/>
      <c r="N97" s="155"/>
    </row>
    <row r="98" spans="1:14" s="143" customFormat="1">
      <c r="A98" s="154">
        <v>3400114</v>
      </c>
      <c r="B98" s="38">
        <v>1497797088</v>
      </c>
      <c r="C98" s="26" t="s">
        <v>70</v>
      </c>
      <c r="D98" s="26" t="s">
        <v>129</v>
      </c>
      <c r="E98" s="65"/>
      <c r="F98" s="65">
        <v>0.24179999999999999</v>
      </c>
      <c r="G98" s="141">
        <v>0.2311</v>
      </c>
      <c r="H98" s="142"/>
      <c r="I98" s="142"/>
      <c r="J98" s="142"/>
      <c r="K98" s="142"/>
      <c r="L98" s="26"/>
      <c r="M98" s="26"/>
      <c r="N98" s="155"/>
    </row>
    <row r="99" spans="1:14" s="143" customFormat="1">
      <c r="A99" s="154">
        <v>3400115</v>
      </c>
      <c r="B99" s="38">
        <v>1740208081</v>
      </c>
      <c r="C99" s="26" t="s">
        <v>130</v>
      </c>
      <c r="D99" s="26" t="s">
        <v>131</v>
      </c>
      <c r="E99" s="65">
        <v>0.17369999999999999</v>
      </c>
      <c r="F99" s="141"/>
      <c r="G99" s="142"/>
      <c r="H99" s="142"/>
      <c r="I99" s="142"/>
      <c r="J99" s="142"/>
      <c r="K99" s="142"/>
      <c r="L99" s="26"/>
      <c r="M99" s="26"/>
      <c r="N99" s="155"/>
    </row>
    <row r="100" spans="1:14" s="143" customFormat="1">
      <c r="A100" s="154">
        <v>3400115</v>
      </c>
      <c r="B100" s="38">
        <v>1437228939</v>
      </c>
      <c r="C100" s="26" t="s">
        <v>130</v>
      </c>
      <c r="D100" s="26" t="s">
        <v>132</v>
      </c>
      <c r="E100" s="65">
        <v>0.17369999999999999</v>
      </c>
      <c r="F100" s="141"/>
      <c r="G100" s="142"/>
      <c r="H100" s="142"/>
      <c r="I100" s="142"/>
      <c r="J100" s="142"/>
      <c r="K100" s="142"/>
      <c r="L100" s="26"/>
      <c r="M100" s="26"/>
      <c r="N100" s="155"/>
    </row>
    <row r="101" spans="1:14" s="143" customFormat="1">
      <c r="A101" s="154">
        <v>3400115</v>
      </c>
      <c r="B101" s="38">
        <v>1861578874</v>
      </c>
      <c r="C101" s="26" t="s">
        <v>130</v>
      </c>
      <c r="D101" s="26" t="s">
        <v>133</v>
      </c>
      <c r="E101" s="65">
        <v>0.17369999999999999</v>
      </c>
      <c r="F101" s="141"/>
      <c r="G101" s="142"/>
      <c r="H101" s="142"/>
      <c r="I101" s="142"/>
      <c r="J101" s="142"/>
      <c r="K101" s="142"/>
      <c r="L101" s="26"/>
      <c r="M101" s="26"/>
      <c r="N101" s="155"/>
    </row>
    <row r="102" spans="1:14" s="143" customFormat="1">
      <c r="A102" s="154">
        <v>3400116</v>
      </c>
      <c r="B102" s="38">
        <v>1801823349</v>
      </c>
      <c r="C102" s="26" t="s">
        <v>134</v>
      </c>
      <c r="D102" s="26" t="s">
        <v>134</v>
      </c>
      <c r="E102" s="65">
        <v>0.12039999999999999</v>
      </c>
      <c r="F102" s="141"/>
      <c r="G102" s="142"/>
      <c r="H102" s="142"/>
      <c r="I102" s="142"/>
      <c r="J102" s="142"/>
      <c r="K102" s="142"/>
      <c r="L102" s="26"/>
      <c r="M102" s="26"/>
      <c r="N102" s="155"/>
    </row>
    <row r="103" spans="1:14" s="143" customFormat="1">
      <c r="A103" s="154">
        <v>3400116</v>
      </c>
      <c r="B103" s="38">
        <v>1659393932</v>
      </c>
      <c r="C103" s="26" t="s">
        <v>134</v>
      </c>
      <c r="D103" s="26" t="s">
        <v>135</v>
      </c>
      <c r="E103" s="65">
        <v>0.12039999999999999</v>
      </c>
      <c r="F103" s="141"/>
      <c r="G103" s="142"/>
      <c r="H103" s="142"/>
      <c r="I103" s="142"/>
      <c r="J103" s="142"/>
      <c r="K103" s="142"/>
      <c r="L103" s="26"/>
      <c r="M103" s="26"/>
      <c r="N103" s="155"/>
    </row>
    <row r="104" spans="1:14" s="143" customFormat="1">
      <c r="A104" s="154">
        <v>3400119</v>
      </c>
      <c r="B104" s="38">
        <v>1841259462</v>
      </c>
      <c r="C104" s="26" t="s">
        <v>136</v>
      </c>
      <c r="D104" s="26" t="s">
        <v>137</v>
      </c>
      <c r="E104" s="65"/>
      <c r="F104" s="142"/>
      <c r="G104" s="142"/>
      <c r="H104" s="142"/>
      <c r="I104" s="142"/>
      <c r="J104" s="65">
        <v>0.13239999999999999</v>
      </c>
      <c r="K104" s="141">
        <f>ROUND(0.127377297008495,4)</f>
        <v>0.12740000000000001</v>
      </c>
      <c r="L104" s="26"/>
      <c r="M104" s="26"/>
      <c r="N104" s="155"/>
    </row>
    <row r="105" spans="1:14" s="143" customFormat="1">
      <c r="A105" s="154">
        <v>3400119</v>
      </c>
      <c r="B105" s="38">
        <v>1073988994</v>
      </c>
      <c r="C105" s="26" t="s">
        <v>14</v>
      </c>
      <c r="D105" s="26" t="s">
        <v>138</v>
      </c>
      <c r="E105" s="65"/>
      <c r="F105" s="142"/>
      <c r="G105" s="142"/>
      <c r="H105" s="142"/>
      <c r="I105" s="142"/>
      <c r="J105" s="65">
        <v>0.13239999999999999</v>
      </c>
      <c r="K105" s="141">
        <f t="shared" ref="K105:K106" si="2">ROUND(0.127377297008495,4)</f>
        <v>0.12740000000000001</v>
      </c>
      <c r="L105" s="26"/>
      <c r="M105" s="26"/>
      <c r="N105" s="155"/>
    </row>
    <row r="106" spans="1:14" s="143" customFormat="1">
      <c r="A106" s="154">
        <v>3400119</v>
      </c>
      <c r="B106" s="38">
        <v>1982079802</v>
      </c>
      <c r="C106" s="26" t="s">
        <v>14</v>
      </c>
      <c r="D106" s="26" t="s">
        <v>139</v>
      </c>
      <c r="E106" s="65"/>
      <c r="F106" s="142"/>
      <c r="G106" s="142"/>
      <c r="H106" s="142"/>
      <c r="I106" s="142"/>
      <c r="J106" s="65">
        <v>0.13239999999999999</v>
      </c>
      <c r="K106" s="141">
        <f t="shared" si="2"/>
        <v>0.12740000000000001</v>
      </c>
      <c r="L106" s="26"/>
      <c r="M106" s="26"/>
      <c r="N106" s="155"/>
    </row>
    <row r="107" spans="1:14" s="143" customFormat="1">
      <c r="A107" s="154">
        <v>3400120</v>
      </c>
      <c r="B107" s="38">
        <v>1508832833</v>
      </c>
      <c r="C107" s="26" t="s">
        <v>140</v>
      </c>
      <c r="D107" s="26" t="s">
        <v>141</v>
      </c>
      <c r="E107" s="65">
        <v>0.25190000000000001</v>
      </c>
      <c r="F107" s="141"/>
      <c r="G107" s="142"/>
      <c r="H107" s="142"/>
      <c r="I107" s="142"/>
      <c r="J107" s="142"/>
      <c r="K107" s="142"/>
      <c r="L107" s="26"/>
      <c r="M107" s="26"/>
      <c r="N107" s="155"/>
    </row>
    <row r="108" spans="1:14" s="19" customFormat="1">
      <c r="A108" s="159">
        <v>3400123</v>
      </c>
      <c r="B108" s="52">
        <v>1255328449</v>
      </c>
      <c r="C108" s="25" t="s">
        <v>142</v>
      </c>
      <c r="D108" s="25" t="s">
        <v>142</v>
      </c>
      <c r="E108" s="91"/>
      <c r="F108" s="92"/>
      <c r="G108" s="91"/>
      <c r="H108" s="140">
        <v>0.28910000000000002</v>
      </c>
      <c r="I108" s="91"/>
      <c r="J108" s="91"/>
      <c r="K108" s="91"/>
      <c r="L108" s="25"/>
      <c r="M108" s="25"/>
      <c r="N108" s="160"/>
    </row>
    <row r="109" spans="1:14" s="143" customFormat="1">
      <c r="A109" s="154">
        <v>3400123</v>
      </c>
      <c r="B109" s="55">
        <v>1942895081</v>
      </c>
      <c r="C109" s="26" t="s">
        <v>142</v>
      </c>
      <c r="D109" s="26" t="s">
        <v>142</v>
      </c>
      <c r="E109" s="142"/>
      <c r="F109" s="141"/>
      <c r="G109" s="142"/>
      <c r="H109" s="142"/>
      <c r="I109" s="65">
        <v>0.28910000000000002</v>
      </c>
      <c r="J109" s="142"/>
      <c r="K109" s="142"/>
      <c r="L109" s="26"/>
      <c r="M109" s="26"/>
      <c r="N109" s="155"/>
    </row>
    <row r="110" spans="1:14" s="143" customFormat="1">
      <c r="A110" s="154">
        <v>3400126</v>
      </c>
      <c r="B110" s="38">
        <v>1215359922</v>
      </c>
      <c r="C110" s="26" t="s">
        <v>143</v>
      </c>
      <c r="D110" s="26" t="s">
        <v>143</v>
      </c>
      <c r="E110" s="65">
        <v>0.1467</v>
      </c>
      <c r="F110" s="141"/>
      <c r="G110" s="142"/>
      <c r="H110" s="142"/>
      <c r="I110" s="142"/>
      <c r="J110" s="142"/>
      <c r="K110" s="142"/>
      <c r="L110" s="26"/>
      <c r="M110" s="26"/>
      <c r="N110" s="155"/>
    </row>
    <row r="111" spans="1:14" s="143" customFormat="1">
      <c r="A111" s="154">
        <v>3400127</v>
      </c>
      <c r="B111" s="38">
        <v>1326061730</v>
      </c>
      <c r="C111" s="26" t="s">
        <v>144</v>
      </c>
      <c r="D111" s="26" t="s">
        <v>145</v>
      </c>
      <c r="E111" s="65">
        <v>0.24579999999999999</v>
      </c>
      <c r="F111" s="141"/>
      <c r="G111" s="142"/>
      <c r="H111" s="142"/>
      <c r="I111" s="142"/>
      <c r="J111" s="142"/>
      <c r="K111" s="142"/>
      <c r="L111" s="26"/>
      <c r="M111" s="26"/>
      <c r="N111" s="155"/>
    </row>
    <row r="112" spans="1:14" s="143" customFormat="1">
      <c r="A112" s="154">
        <v>3400129</v>
      </c>
      <c r="B112" s="38">
        <v>1073568754</v>
      </c>
      <c r="C112" s="26" t="s">
        <v>146</v>
      </c>
      <c r="D112" s="26" t="s">
        <v>147</v>
      </c>
      <c r="E112" s="65">
        <v>8.6199999999999999E-2</v>
      </c>
      <c r="F112" s="141"/>
      <c r="G112" s="142"/>
      <c r="H112" s="142"/>
      <c r="I112" s="142"/>
      <c r="J112" s="142"/>
      <c r="K112" s="142"/>
      <c r="L112" s="26"/>
      <c r="M112" s="26"/>
      <c r="N112" s="155"/>
    </row>
    <row r="113" spans="1:14" s="143" customFormat="1">
      <c r="A113" s="154">
        <v>3400130</v>
      </c>
      <c r="B113" s="38">
        <v>1396790325</v>
      </c>
      <c r="C113" s="26" t="s">
        <v>14</v>
      </c>
      <c r="D113" s="26" t="s">
        <v>148</v>
      </c>
      <c r="E113" s="65"/>
      <c r="F113" s="142"/>
      <c r="G113" s="142"/>
      <c r="H113" s="142"/>
      <c r="I113" s="142"/>
      <c r="J113" s="65">
        <v>0.14649999999999999</v>
      </c>
      <c r="K113" s="141">
        <f>ROUND(0.140360101592081,4)</f>
        <v>0.1404</v>
      </c>
      <c r="L113" s="26"/>
      <c r="M113" s="26"/>
      <c r="N113" s="155"/>
    </row>
    <row r="114" spans="1:14" s="143" customFormat="1">
      <c r="A114" s="154">
        <v>3400131</v>
      </c>
      <c r="B114" s="38">
        <v>1801852835</v>
      </c>
      <c r="C114" s="26" t="s">
        <v>149</v>
      </c>
      <c r="D114" s="26" t="s">
        <v>149</v>
      </c>
      <c r="E114" s="64">
        <v>0.1782</v>
      </c>
      <c r="F114" s="142"/>
      <c r="G114" s="142"/>
      <c r="H114" s="142"/>
      <c r="I114" s="142"/>
      <c r="J114" s="142"/>
      <c r="K114" s="142"/>
      <c r="L114" s="26"/>
      <c r="M114" s="26"/>
      <c r="N114" s="156">
        <f>ROUND(0.171342527810905,4)</f>
        <v>0.17130000000000001</v>
      </c>
    </row>
    <row r="115" spans="1:14" s="143" customFormat="1">
      <c r="A115" s="154">
        <v>3400131</v>
      </c>
      <c r="B115" s="38">
        <v>1780641373</v>
      </c>
      <c r="C115" s="26" t="s">
        <v>150</v>
      </c>
      <c r="D115" s="26" t="s">
        <v>151</v>
      </c>
      <c r="E115" s="64">
        <v>0.1782</v>
      </c>
      <c r="F115" s="142"/>
      <c r="G115" s="142"/>
      <c r="H115" s="142"/>
      <c r="I115" s="142"/>
      <c r="J115" s="142"/>
      <c r="K115" s="142"/>
      <c r="L115" s="26"/>
      <c r="M115" s="26"/>
      <c r="N115" s="156">
        <f>ROUND(0.171342527810905,4)</f>
        <v>0.17130000000000001</v>
      </c>
    </row>
    <row r="116" spans="1:14" s="143" customFormat="1">
      <c r="A116" s="154">
        <v>3400132</v>
      </c>
      <c r="B116" s="38">
        <v>1164707725</v>
      </c>
      <c r="C116" s="26" t="s">
        <v>152</v>
      </c>
      <c r="D116" s="26" t="s">
        <v>152</v>
      </c>
      <c r="E116" s="65">
        <v>0.1648</v>
      </c>
      <c r="F116" s="141"/>
      <c r="G116" s="142"/>
      <c r="H116" s="142"/>
      <c r="I116" s="142"/>
      <c r="J116" s="142"/>
      <c r="K116" s="142"/>
      <c r="L116" s="26"/>
      <c r="M116" s="26"/>
      <c r="N116" s="155"/>
    </row>
    <row r="117" spans="1:14" s="143" customFormat="1">
      <c r="A117" s="154">
        <v>3400133</v>
      </c>
      <c r="B117" s="38">
        <v>1851362669</v>
      </c>
      <c r="C117" s="26" t="s">
        <v>153</v>
      </c>
      <c r="D117" s="26" t="s">
        <v>153</v>
      </c>
      <c r="E117" s="65">
        <v>0.10290000000000001</v>
      </c>
      <c r="F117" s="141"/>
      <c r="G117" s="142"/>
      <c r="H117" s="142"/>
      <c r="I117" s="142"/>
      <c r="J117" s="142"/>
      <c r="K117" s="142"/>
      <c r="L117" s="26"/>
      <c r="M117" s="26"/>
      <c r="N117" s="155"/>
    </row>
    <row r="118" spans="1:14" s="143" customFormat="1">
      <c r="A118" s="154">
        <v>3400141</v>
      </c>
      <c r="B118" s="38">
        <v>1376139139</v>
      </c>
      <c r="C118" s="26" t="s">
        <v>154</v>
      </c>
      <c r="D118" s="26" t="s">
        <v>155</v>
      </c>
      <c r="E118" s="65"/>
      <c r="F118" s="142"/>
      <c r="G118" s="142"/>
      <c r="H118" s="142"/>
      <c r="I118" s="142"/>
      <c r="J118" s="65">
        <v>0.22470000000000001</v>
      </c>
      <c r="K118" s="141">
        <f>ROUND(0.218199820799792,4)</f>
        <v>0.21820000000000001</v>
      </c>
      <c r="L118" s="26"/>
      <c r="M118" s="26"/>
      <c r="N118" s="155"/>
    </row>
    <row r="119" spans="1:14" s="143" customFormat="1">
      <c r="A119" s="154">
        <v>3400141</v>
      </c>
      <c r="B119" s="38">
        <v>1649867896</v>
      </c>
      <c r="C119" s="26" t="s">
        <v>154</v>
      </c>
      <c r="D119" s="26" t="s">
        <v>156</v>
      </c>
      <c r="E119" s="65"/>
      <c r="F119" s="142"/>
      <c r="G119" s="142"/>
      <c r="H119" s="142"/>
      <c r="I119" s="142"/>
      <c r="J119" s="65">
        <v>0.22470000000000001</v>
      </c>
      <c r="K119" s="141">
        <f t="shared" ref="K119:K120" si="3">ROUND(0.218199820799792,4)</f>
        <v>0.21820000000000001</v>
      </c>
      <c r="L119" s="26"/>
      <c r="M119" s="26"/>
      <c r="N119" s="155"/>
    </row>
    <row r="120" spans="1:14" s="143" customFormat="1">
      <c r="A120" s="154">
        <v>3400141</v>
      </c>
      <c r="B120" s="38">
        <v>1508453754</v>
      </c>
      <c r="C120" s="26" t="s">
        <v>154</v>
      </c>
      <c r="D120" s="26" t="s">
        <v>157</v>
      </c>
      <c r="E120" s="65"/>
      <c r="F120" s="142"/>
      <c r="G120" s="142"/>
      <c r="H120" s="142"/>
      <c r="I120" s="142"/>
      <c r="J120" s="65">
        <v>0.22470000000000001</v>
      </c>
      <c r="K120" s="141">
        <f t="shared" si="3"/>
        <v>0.21820000000000001</v>
      </c>
      <c r="L120" s="26"/>
      <c r="M120" s="26"/>
      <c r="N120" s="155"/>
    </row>
    <row r="121" spans="1:14" s="143" customFormat="1">
      <c r="A121" s="154">
        <v>3400142</v>
      </c>
      <c r="B121" s="38">
        <v>1760479331</v>
      </c>
      <c r="C121" s="26" t="s">
        <v>158</v>
      </c>
      <c r="D121" s="26" t="s">
        <v>159</v>
      </c>
      <c r="E121" s="65">
        <v>0.25559999999999999</v>
      </c>
      <c r="F121" s="141"/>
      <c r="G121" s="142"/>
      <c r="H121" s="142"/>
      <c r="I121" s="142"/>
      <c r="J121" s="142"/>
      <c r="K121" s="142"/>
      <c r="L121" s="26"/>
      <c r="M121" s="26"/>
      <c r="N121" s="155"/>
    </row>
    <row r="122" spans="1:14" s="143" customFormat="1">
      <c r="A122" s="154">
        <v>3400143</v>
      </c>
      <c r="B122" s="38">
        <v>1164495255</v>
      </c>
      <c r="C122" s="26" t="s">
        <v>160</v>
      </c>
      <c r="D122" s="26" t="s">
        <v>160</v>
      </c>
      <c r="E122" s="65">
        <v>0.18190000000000001</v>
      </c>
      <c r="F122" s="141"/>
      <c r="G122" s="142"/>
      <c r="H122" s="142"/>
      <c r="I122" s="142"/>
      <c r="J122" s="142"/>
      <c r="K122" s="142"/>
      <c r="L122" s="26"/>
      <c r="M122" s="26"/>
      <c r="N122" s="155"/>
    </row>
    <row r="123" spans="1:14" s="143" customFormat="1">
      <c r="A123" s="154">
        <v>3400143</v>
      </c>
      <c r="B123" s="38">
        <v>1275585150</v>
      </c>
      <c r="C123" s="26" t="s">
        <v>160</v>
      </c>
      <c r="D123" s="26" t="s">
        <v>161</v>
      </c>
      <c r="E123" s="65">
        <v>0.18190000000000001</v>
      </c>
      <c r="F123" s="141"/>
      <c r="G123" s="142"/>
      <c r="H123" s="142"/>
      <c r="I123" s="142"/>
      <c r="J123" s="142"/>
      <c r="K123" s="142"/>
      <c r="L123" s="26"/>
      <c r="M123" s="26"/>
      <c r="N123" s="155"/>
    </row>
    <row r="124" spans="1:14" s="143" customFormat="1">
      <c r="A124" s="154">
        <v>3400143</v>
      </c>
      <c r="B124" s="38">
        <v>1689628794</v>
      </c>
      <c r="C124" s="26" t="s">
        <v>160</v>
      </c>
      <c r="D124" s="26" t="s">
        <v>162</v>
      </c>
      <c r="E124" s="65">
        <v>0.18190000000000001</v>
      </c>
      <c r="F124" s="141"/>
      <c r="G124" s="142"/>
      <c r="H124" s="142"/>
      <c r="I124" s="142"/>
      <c r="J124" s="142"/>
      <c r="K124" s="142"/>
      <c r="L124" s="26"/>
      <c r="M124" s="26"/>
      <c r="N124" s="155"/>
    </row>
    <row r="125" spans="1:14" s="143" customFormat="1">
      <c r="A125" s="154">
        <v>3400144</v>
      </c>
      <c r="B125" s="38">
        <v>1154375178</v>
      </c>
      <c r="C125" s="26" t="s">
        <v>163</v>
      </c>
      <c r="D125" s="26" t="s">
        <v>163</v>
      </c>
      <c r="E125" s="65">
        <v>0.1017</v>
      </c>
      <c r="F125" s="141"/>
      <c r="G125" s="142"/>
      <c r="H125" s="142"/>
      <c r="I125" s="142"/>
      <c r="J125" s="142"/>
      <c r="K125" s="142"/>
      <c r="L125" s="26"/>
      <c r="M125" s="26"/>
      <c r="N125" s="155"/>
    </row>
    <row r="126" spans="1:14" s="143" customFormat="1">
      <c r="A126" s="154">
        <v>3400144</v>
      </c>
      <c r="B126" s="38">
        <v>1609815174</v>
      </c>
      <c r="C126" s="26" t="s">
        <v>163</v>
      </c>
      <c r="D126" s="40" t="s">
        <v>164</v>
      </c>
      <c r="E126" s="65">
        <v>0.1017</v>
      </c>
      <c r="F126" s="141"/>
      <c r="G126" s="142"/>
      <c r="H126" s="142"/>
      <c r="I126" s="142"/>
      <c r="J126" s="142"/>
      <c r="K126" s="142"/>
      <c r="L126" s="26"/>
      <c r="M126" s="26"/>
      <c r="N126" s="155"/>
    </row>
    <row r="127" spans="1:14" s="143" customFormat="1">
      <c r="A127" s="154">
        <v>3400145</v>
      </c>
      <c r="B127" s="38">
        <v>1326088139</v>
      </c>
      <c r="C127" s="26" t="s">
        <v>14</v>
      </c>
      <c r="D127" s="26" t="s">
        <v>165</v>
      </c>
      <c r="E127" s="65"/>
      <c r="F127" s="142"/>
      <c r="G127" s="142"/>
      <c r="H127" s="142"/>
      <c r="I127" s="142"/>
      <c r="J127" s="65">
        <v>0.12509999999999999</v>
      </c>
      <c r="K127" s="141">
        <f>ROUND(0.120305824838645,4)</f>
        <v>0.1203</v>
      </c>
      <c r="L127" s="26"/>
      <c r="M127" s="26"/>
      <c r="N127" s="155"/>
    </row>
    <row r="128" spans="1:14" s="143" customFormat="1">
      <c r="A128" s="154">
        <v>3400147</v>
      </c>
      <c r="B128" s="38">
        <v>1619969219</v>
      </c>
      <c r="C128" s="26" t="s">
        <v>166</v>
      </c>
      <c r="D128" s="26" t="s">
        <v>167</v>
      </c>
      <c r="E128" s="64">
        <v>0.21229999999999999</v>
      </c>
      <c r="F128" s="142"/>
      <c r="G128" s="142"/>
      <c r="H128" s="142"/>
      <c r="I128" s="142"/>
      <c r="J128" s="142"/>
      <c r="K128" s="142"/>
      <c r="L128" s="26"/>
      <c r="M128" s="26"/>
      <c r="N128" s="156">
        <f>ROUND(0.205383833636114,4)</f>
        <v>0.2054</v>
      </c>
    </row>
    <row r="129" spans="1:14" s="143" customFormat="1">
      <c r="A129" s="154">
        <v>3400147</v>
      </c>
      <c r="B129" s="38">
        <v>1952359036</v>
      </c>
      <c r="C129" s="26" t="s">
        <v>166</v>
      </c>
      <c r="D129" s="26" t="s">
        <v>168</v>
      </c>
      <c r="E129" s="64">
        <v>0.21229999999999999</v>
      </c>
      <c r="F129" s="142"/>
      <c r="G129" s="142"/>
      <c r="H129" s="142"/>
      <c r="I129" s="142"/>
      <c r="J129" s="142"/>
      <c r="K129" s="142"/>
      <c r="L129" s="26"/>
      <c r="M129" s="26"/>
      <c r="N129" s="156">
        <f>ROUND(0.205383833636114,4)</f>
        <v>0.2054</v>
      </c>
    </row>
    <row r="130" spans="1:14" s="143" customFormat="1">
      <c r="A130" s="154">
        <v>3400148</v>
      </c>
      <c r="B130" s="38">
        <v>1538111828</v>
      </c>
      <c r="C130" s="26" t="s">
        <v>169</v>
      </c>
      <c r="D130" s="26" t="s">
        <v>170</v>
      </c>
      <c r="E130" s="65">
        <v>0.25309999999999999</v>
      </c>
      <c r="F130" s="141"/>
      <c r="G130" s="142"/>
      <c r="H130" s="142"/>
      <c r="I130" s="142"/>
      <c r="J130" s="142"/>
      <c r="K130" s="142"/>
      <c r="L130" s="26"/>
      <c r="M130" s="26"/>
      <c r="N130" s="155"/>
    </row>
    <row r="131" spans="1:14" s="143" customFormat="1">
      <c r="A131" s="154">
        <v>3400151</v>
      </c>
      <c r="B131" s="38">
        <v>1346273943</v>
      </c>
      <c r="C131" s="26" t="s">
        <v>171</v>
      </c>
      <c r="D131" s="26" t="s">
        <v>172</v>
      </c>
      <c r="E131" s="65">
        <v>0.23669999999999999</v>
      </c>
      <c r="F131" s="141"/>
      <c r="G131" s="142"/>
      <c r="H131" s="142"/>
      <c r="I131" s="142"/>
      <c r="J131" s="142"/>
      <c r="K131" s="142"/>
      <c r="L131" s="26"/>
      <c r="M131" s="26"/>
      <c r="N131" s="155"/>
    </row>
    <row r="132" spans="1:14" s="143" customFormat="1">
      <c r="A132" s="154">
        <v>3400151</v>
      </c>
      <c r="B132" s="38">
        <v>1558407585</v>
      </c>
      <c r="C132" s="26" t="s">
        <v>171</v>
      </c>
      <c r="D132" s="26" t="s">
        <v>173</v>
      </c>
      <c r="E132" s="65">
        <v>0.23669999999999999</v>
      </c>
      <c r="F132" s="141"/>
      <c r="G132" s="142"/>
      <c r="H132" s="142"/>
      <c r="I132" s="142"/>
      <c r="J132" s="142"/>
      <c r="K132" s="142"/>
      <c r="L132" s="26"/>
      <c r="M132" s="26"/>
      <c r="N132" s="155"/>
    </row>
    <row r="133" spans="1:14" s="143" customFormat="1">
      <c r="A133" s="154">
        <v>3400155</v>
      </c>
      <c r="B133" s="38">
        <v>1871592113</v>
      </c>
      <c r="C133" s="26" t="s">
        <v>174</v>
      </c>
      <c r="D133" s="26" t="s">
        <v>174</v>
      </c>
      <c r="E133" s="65">
        <v>0.15920000000000001</v>
      </c>
      <c r="F133" s="141"/>
      <c r="G133" s="142"/>
      <c r="H133" s="142"/>
      <c r="I133" s="142"/>
      <c r="J133" s="142"/>
      <c r="K133" s="142"/>
      <c r="L133" s="26"/>
      <c r="M133" s="26"/>
      <c r="N133" s="155"/>
    </row>
    <row r="134" spans="1:14" s="143" customFormat="1">
      <c r="A134" s="154">
        <v>3400155</v>
      </c>
      <c r="B134" s="38">
        <v>1811996820</v>
      </c>
      <c r="C134" s="26" t="s">
        <v>175</v>
      </c>
      <c r="D134" s="26" t="s">
        <v>176</v>
      </c>
      <c r="E134" s="65">
        <v>0.15920000000000001</v>
      </c>
      <c r="F134" s="141"/>
      <c r="G134" s="142"/>
      <c r="H134" s="142"/>
      <c r="I134" s="142"/>
      <c r="J134" s="142"/>
      <c r="K134" s="142"/>
      <c r="L134" s="26"/>
      <c r="M134" s="26"/>
      <c r="N134" s="155"/>
    </row>
    <row r="135" spans="1:14" s="143" customFormat="1">
      <c r="A135" s="154">
        <v>3400155</v>
      </c>
      <c r="B135" s="38">
        <v>1710986732</v>
      </c>
      <c r="C135" s="26" t="s">
        <v>175</v>
      </c>
      <c r="D135" s="26" t="s">
        <v>177</v>
      </c>
      <c r="E135" s="65">
        <v>0.15920000000000001</v>
      </c>
      <c r="F135" s="141"/>
      <c r="G135" s="142"/>
      <c r="H135" s="142"/>
      <c r="I135" s="142"/>
      <c r="J135" s="142"/>
      <c r="K135" s="142"/>
      <c r="L135" s="26"/>
      <c r="M135" s="26"/>
      <c r="N135" s="155"/>
    </row>
    <row r="136" spans="1:14" s="143" customFormat="1">
      <c r="A136" s="154">
        <v>3400158</v>
      </c>
      <c r="B136" s="38">
        <v>1710915756</v>
      </c>
      <c r="C136" s="26" t="s">
        <v>178</v>
      </c>
      <c r="D136" s="26" t="s">
        <v>179</v>
      </c>
      <c r="E136" s="65">
        <v>0.1479</v>
      </c>
      <c r="F136" s="141"/>
      <c r="G136" s="142"/>
      <c r="H136" s="142"/>
      <c r="I136" s="142"/>
      <c r="J136" s="142"/>
      <c r="K136" s="142"/>
      <c r="L136" s="26"/>
      <c r="M136" s="26"/>
      <c r="N136" s="155"/>
    </row>
    <row r="137" spans="1:14" s="143" customFormat="1">
      <c r="A137" s="154">
        <v>3400159</v>
      </c>
      <c r="B137" s="38">
        <v>1881977593</v>
      </c>
      <c r="C137" s="26" t="s">
        <v>180</v>
      </c>
      <c r="D137" s="26" t="s">
        <v>180</v>
      </c>
      <c r="E137" s="65">
        <v>0.12670000000000001</v>
      </c>
      <c r="F137" s="141"/>
      <c r="G137" s="142"/>
      <c r="H137" s="142"/>
      <c r="I137" s="142"/>
      <c r="J137" s="142"/>
      <c r="K137" s="142"/>
      <c r="L137" s="26"/>
      <c r="M137" s="26"/>
      <c r="N137" s="155"/>
    </row>
    <row r="138" spans="1:14" s="143" customFormat="1">
      <c r="A138" s="154">
        <v>3400166</v>
      </c>
      <c r="B138" s="38">
        <v>1346297892</v>
      </c>
      <c r="C138" s="26" t="s">
        <v>181</v>
      </c>
      <c r="D138" s="26" t="s">
        <v>182</v>
      </c>
      <c r="E138" s="65"/>
      <c r="F138" s="142"/>
      <c r="G138" s="142"/>
      <c r="H138" s="142"/>
      <c r="I138" s="142"/>
      <c r="J138" s="65">
        <v>0.1148</v>
      </c>
      <c r="K138" s="141">
        <f>ROUND(0.109913442338066,4)</f>
        <v>0.1099</v>
      </c>
      <c r="L138" s="26"/>
      <c r="M138" s="26"/>
      <c r="N138" s="155"/>
    </row>
    <row r="139" spans="1:14" s="143" customFormat="1">
      <c r="A139" s="154">
        <v>3400171</v>
      </c>
      <c r="B139" s="38">
        <v>1063463156</v>
      </c>
      <c r="C139" s="26" t="s">
        <v>79</v>
      </c>
      <c r="D139" s="26" t="s">
        <v>183</v>
      </c>
      <c r="E139" s="65">
        <v>0.1361</v>
      </c>
      <c r="F139" s="141"/>
      <c r="G139" s="142"/>
      <c r="H139" s="142"/>
      <c r="I139" s="142"/>
      <c r="J139" s="142"/>
      <c r="K139" s="142"/>
      <c r="L139" s="26"/>
      <c r="M139" s="26"/>
      <c r="N139" s="155"/>
    </row>
    <row r="140" spans="1:14" s="143" customFormat="1">
      <c r="A140" s="154">
        <v>3400173</v>
      </c>
      <c r="B140" s="38">
        <v>1114993086</v>
      </c>
      <c r="C140" s="26" t="s">
        <v>184</v>
      </c>
      <c r="D140" s="26" t="s">
        <v>184</v>
      </c>
      <c r="E140" s="65">
        <v>0.13700000000000001</v>
      </c>
      <c r="F140" s="141"/>
      <c r="G140" s="142"/>
      <c r="H140" s="142"/>
      <c r="I140" s="142"/>
      <c r="J140" s="142"/>
      <c r="K140" s="142"/>
      <c r="L140" s="26"/>
      <c r="M140" s="26"/>
      <c r="N140" s="155"/>
    </row>
    <row r="141" spans="1:14" s="143" customFormat="1">
      <c r="A141" s="154">
        <v>3400183</v>
      </c>
      <c r="B141" s="38">
        <v>1346291309</v>
      </c>
      <c r="C141" s="26" t="s">
        <v>79</v>
      </c>
      <c r="D141" s="26" t="s">
        <v>185</v>
      </c>
      <c r="E141" s="65">
        <v>0.1293</v>
      </c>
      <c r="F141" s="141"/>
      <c r="G141" s="142"/>
      <c r="H141" s="142"/>
      <c r="I141" s="142"/>
      <c r="J141" s="142"/>
      <c r="K141" s="142"/>
      <c r="L141" s="26"/>
      <c r="M141" s="26"/>
      <c r="N141" s="155"/>
    </row>
    <row r="142" spans="1:14" s="143" customFormat="1">
      <c r="A142" s="154">
        <v>3400184</v>
      </c>
      <c r="B142" s="38">
        <v>1811158215</v>
      </c>
      <c r="C142" s="26" t="s">
        <v>186</v>
      </c>
      <c r="D142" s="26" t="s">
        <v>186</v>
      </c>
      <c r="E142" s="65">
        <v>0.15540000000000001</v>
      </c>
      <c r="F142" s="141"/>
      <c r="G142" s="142"/>
      <c r="H142" s="142"/>
      <c r="I142" s="142"/>
      <c r="J142" s="142"/>
      <c r="K142" s="142"/>
      <c r="L142" s="26"/>
      <c r="M142" s="26"/>
      <c r="N142" s="155"/>
    </row>
    <row r="143" spans="1:14" s="143" customFormat="1">
      <c r="A143" s="154">
        <v>3400184</v>
      </c>
      <c r="B143" s="38">
        <v>1568618379</v>
      </c>
      <c r="C143" s="26" t="s">
        <v>186</v>
      </c>
      <c r="D143" s="26" t="s">
        <v>186</v>
      </c>
      <c r="E143" s="65">
        <v>0.15540000000000001</v>
      </c>
      <c r="F143" s="141"/>
      <c r="G143" s="142"/>
      <c r="H143" s="142"/>
      <c r="I143" s="142"/>
      <c r="J143" s="142"/>
      <c r="K143" s="142"/>
      <c r="L143" s="26"/>
      <c r="M143" s="26"/>
      <c r="N143" s="155"/>
    </row>
    <row r="144" spans="1:14" s="143" customFormat="1">
      <c r="A144" s="154">
        <v>3400186</v>
      </c>
      <c r="B144" s="38">
        <v>1679867170</v>
      </c>
      <c r="C144" s="26" t="s">
        <v>187</v>
      </c>
      <c r="D144" s="26" t="s">
        <v>188</v>
      </c>
      <c r="E144" s="65">
        <v>0.25140000000000001</v>
      </c>
      <c r="F144" s="141"/>
      <c r="G144" s="142"/>
      <c r="H144" s="142"/>
      <c r="I144" s="142"/>
      <c r="J144" s="142"/>
      <c r="K144" s="142"/>
      <c r="L144" s="26"/>
      <c r="M144" s="26"/>
      <c r="N144" s="155"/>
    </row>
    <row r="145" spans="1:14" s="143" customFormat="1">
      <c r="A145" s="154">
        <v>3400187</v>
      </c>
      <c r="B145" s="38">
        <v>1154326379</v>
      </c>
      <c r="C145" s="26" t="s">
        <v>189</v>
      </c>
      <c r="D145" s="26" t="s">
        <v>190</v>
      </c>
      <c r="E145" s="65"/>
      <c r="F145" s="142"/>
      <c r="G145" s="142"/>
      <c r="H145" s="142"/>
      <c r="I145" s="142"/>
      <c r="J145" s="65">
        <v>0.19620000000000001</v>
      </c>
      <c r="K145" s="141">
        <f>ROUND(0.187776456833289,4)</f>
        <v>0.18779999999999999</v>
      </c>
      <c r="L145" s="26"/>
      <c r="M145" s="26"/>
      <c r="N145" s="155"/>
    </row>
    <row r="146" spans="1:14" s="143" customFormat="1">
      <c r="A146" s="154">
        <v>3400188</v>
      </c>
      <c r="B146" s="38">
        <v>1750788238</v>
      </c>
      <c r="C146" s="26" t="s">
        <v>191</v>
      </c>
      <c r="D146" s="26" t="s">
        <v>192</v>
      </c>
      <c r="E146" s="65">
        <v>0.22239999999999999</v>
      </c>
      <c r="F146" s="141"/>
      <c r="G146" s="142"/>
      <c r="H146" s="142"/>
      <c r="I146" s="142"/>
      <c r="J146" s="142"/>
      <c r="K146" s="142"/>
      <c r="L146" s="26"/>
      <c r="M146" s="26"/>
      <c r="N146" s="155"/>
    </row>
    <row r="147" spans="1:14" s="143" customFormat="1">
      <c r="A147" s="154">
        <v>3400190</v>
      </c>
      <c r="B147" s="38">
        <v>1972001469</v>
      </c>
      <c r="C147" s="26" t="s">
        <v>193</v>
      </c>
      <c r="D147" s="26" t="s">
        <v>193</v>
      </c>
      <c r="E147" s="65">
        <v>0.40529999999999999</v>
      </c>
      <c r="F147" s="141"/>
      <c r="G147" s="142"/>
      <c r="H147" s="142"/>
      <c r="I147" s="142"/>
      <c r="J147" s="142"/>
      <c r="K147" s="142"/>
      <c r="L147" s="26"/>
      <c r="M147" s="26"/>
      <c r="N147" s="155"/>
    </row>
    <row r="148" spans="1:14" s="143" customFormat="1">
      <c r="A148" s="154">
        <v>3401302</v>
      </c>
      <c r="B148" s="38">
        <v>1558391250</v>
      </c>
      <c r="C148" s="26" t="s">
        <v>194</v>
      </c>
      <c r="D148" s="26" t="s">
        <v>194</v>
      </c>
      <c r="E148" s="65">
        <v>0.30509999999999998</v>
      </c>
      <c r="F148" s="141"/>
      <c r="G148" s="142"/>
      <c r="H148" s="142"/>
      <c r="I148" s="142"/>
      <c r="J148" s="142"/>
      <c r="K148" s="142"/>
      <c r="L148" s="26"/>
      <c r="M148" s="26"/>
      <c r="N148" s="155"/>
    </row>
    <row r="149" spans="1:14" s="143" customFormat="1">
      <c r="A149" s="154">
        <v>3401303</v>
      </c>
      <c r="B149" s="38">
        <v>1336167675</v>
      </c>
      <c r="C149" s="26" t="s">
        <v>130</v>
      </c>
      <c r="D149" s="26" t="s">
        <v>195</v>
      </c>
      <c r="E149" s="65">
        <v>0.22</v>
      </c>
      <c r="F149" s="141"/>
      <c r="G149" s="142"/>
      <c r="H149" s="142"/>
      <c r="I149" s="142"/>
      <c r="J149" s="142"/>
      <c r="K149" s="142"/>
      <c r="L149" s="26"/>
      <c r="M149" s="26"/>
      <c r="N149" s="155"/>
    </row>
    <row r="150" spans="1:14" s="143" customFormat="1">
      <c r="A150" s="154">
        <v>3401304</v>
      </c>
      <c r="B150" s="38">
        <v>1013999705</v>
      </c>
      <c r="C150" s="26" t="s">
        <v>196</v>
      </c>
      <c r="D150" s="26" t="s">
        <v>197</v>
      </c>
      <c r="E150" s="65">
        <v>0.42599999999999999</v>
      </c>
      <c r="F150" s="141"/>
      <c r="G150" s="142"/>
      <c r="H150" s="142"/>
      <c r="I150" s="142"/>
      <c r="J150" s="142"/>
      <c r="K150" s="142"/>
      <c r="L150" s="26"/>
      <c r="M150" s="26"/>
      <c r="N150" s="155"/>
    </row>
    <row r="151" spans="1:14" s="143" customFormat="1">
      <c r="A151" s="154">
        <v>3401305</v>
      </c>
      <c r="B151" s="38">
        <v>1689780249</v>
      </c>
      <c r="C151" s="26" t="s">
        <v>198</v>
      </c>
      <c r="D151" s="26" t="s">
        <v>198</v>
      </c>
      <c r="E151" s="65">
        <v>0.31209999999999999</v>
      </c>
      <c r="F151" s="141"/>
      <c r="G151" s="142"/>
      <c r="H151" s="142"/>
      <c r="I151" s="142"/>
      <c r="J151" s="142"/>
      <c r="K151" s="142"/>
      <c r="L151" s="26"/>
      <c r="M151" s="26"/>
      <c r="N151" s="155"/>
    </row>
    <row r="152" spans="1:14" s="143" customFormat="1">
      <c r="A152" s="154">
        <v>3401307</v>
      </c>
      <c r="B152" s="38">
        <v>1295703130</v>
      </c>
      <c r="C152" s="26" t="s">
        <v>199</v>
      </c>
      <c r="D152" s="26" t="s">
        <v>199</v>
      </c>
      <c r="E152" s="65"/>
      <c r="F152" s="142"/>
      <c r="G152" s="142"/>
      <c r="H152" s="142"/>
      <c r="I152" s="142"/>
      <c r="J152" s="65">
        <v>0.29559999999999997</v>
      </c>
      <c r="K152" s="141">
        <v>0.28620000000000001</v>
      </c>
      <c r="L152" s="26"/>
      <c r="M152" s="26"/>
      <c r="N152" s="155"/>
    </row>
    <row r="153" spans="1:14" s="143" customFormat="1">
      <c r="A153" s="154">
        <v>3401311</v>
      </c>
      <c r="B153" s="38">
        <v>1093712655</v>
      </c>
      <c r="C153" s="26" t="s">
        <v>70</v>
      </c>
      <c r="D153" s="26" t="s">
        <v>200</v>
      </c>
      <c r="E153" s="64">
        <v>0.35830000000000001</v>
      </c>
      <c r="F153" s="142"/>
      <c r="G153" s="142"/>
      <c r="H153" s="142"/>
      <c r="I153" s="142"/>
      <c r="J153" s="142"/>
      <c r="K153" s="142"/>
      <c r="L153" s="26"/>
      <c r="M153" s="26"/>
      <c r="N153" s="156">
        <f>ROUND(0.346230866109073,4)</f>
        <v>0.34620000000000001</v>
      </c>
    </row>
    <row r="154" spans="1:14" s="143" customFormat="1">
      <c r="A154" s="154">
        <v>3401314</v>
      </c>
      <c r="B154" s="41">
        <v>1972119782</v>
      </c>
      <c r="C154" s="26" t="s">
        <v>201</v>
      </c>
      <c r="D154" s="26" t="s">
        <v>202</v>
      </c>
      <c r="E154" s="65">
        <v>0.30509999999999998</v>
      </c>
      <c r="F154" s="141"/>
      <c r="G154" s="142"/>
      <c r="H154" s="142"/>
      <c r="I154" s="142"/>
      <c r="J154" s="142"/>
      <c r="K154" s="142"/>
      <c r="L154" s="26"/>
      <c r="M154" s="26"/>
      <c r="N154" s="155"/>
    </row>
    <row r="155" spans="1:14" s="143" customFormat="1">
      <c r="A155" s="154">
        <v>3401315</v>
      </c>
      <c r="B155" s="38">
        <v>1558537282</v>
      </c>
      <c r="C155" s="26" t="s">
        <v>203</v>
      </c>
      <c r="D155" s="26" t="s">
        <v>204</v>
      </c>
      <c r="E155" s="65">
        <v>0.30509999999999998</v>
      </c>
      <c r="F155" s="141"/>
      <c r="G155" s="142"/>
      <c r="H155" s="142"/>
      <c r="I155" s="142"/>
      <c r="J155" s="142"/>
      <c r="K155" s="142"/>
      <c r="L155" s="26"/>
      <c r="M155" s="26"/>
      <c r="N155" s="155"/>
    </row>
    <row r="156" spans="1:14" s="143" customFormat="1">
      <c r="A156" s="154">
        <v>3401316</v>
      </c>
      <c r="B156" s="38">
        <v>1770068496</v>
      </c>
      <c r="C156" s="26" t="s">
        <v>205</v>
      </c>
      <c r="D156" s="26" t="s">
        <v>206</v>
      </c>
      <c r="E156" s="65"/>
      <c r="F156" s="142"/>
      <c r="G156" s="142"/>
      <c r="H156" s="65">
        <v>0.41220000000000001</v>
      </c>
      <c r="I156" s="141">
        <v>0.38169999999999998</v>
      </c>
      <c r="J156" s="142"/>
      <c r="K156" s="142"/>
      <c r="L156" s="26"/>
      <c r="M156" s="26"/>
      <c r="N156" s="155"/>
    </row>
    <row r="157" spans="1:14" s="143" customFormat="1">
      <c r="A157" s="154">
        <v>3401317</v>
      </c>
      <c r="B157" s="38">
        <v>1396288999</v>
      </c>
      <c r="C157" s="26" t="s">
        <v>207</v>
      </c>
      <c r="D157" s="26" t="s">
        <v>208</v>
      </c>
      <c r="E157" s="65">
        <v>0.29970000000000002</v>
      </c>
      <c r="F157" s="141"/>
      <c r="G157" s="142"/>
      <c r="H157" s="142"/>
      <c r="I157" s="142"/>
      <c r="J157" s="142"/>
      <c r="K157" s="142"/>
      <c r="L157" s="26"/>
      <c r="M157" s="26"/>
      <c r="N157" s="155"/>
    </row>
    <row r="158" spans="1:14" s="143" customFormat="1">
      <c r="A158" s="154">
        <v>3401317</v>
      </c>
      <c r="B158" s="38">
        <v>1841733714</v>
      </c>
      <c r="C158" s="26" t="s">
        <v>207</v>
      </c>
      <c r="D158" s="26" t="s">
        <v>209</v>
      </c>
      <c r="E158" s="65">
        <v>0.29970000000000002</v>
      </c>
      <c r="F158" s="141"/>
      <c r="G158" s="142"/>
      <c r="H158" s="142"/>
      <c r="I158" s="142"/>
      <c r="J158" s="142"/>
      <c r="K158" s="142"/>
      <c r="L158" s="26"/>
      <c r="M158" s="26"/>
      <c r="N158" s="155"/>
    </row>
    <row r="159" spans="1:14" s="143" customFormat="1">
      <c r="A159" s="154">
        <v>3401317</v>
      </c>
      <c r="B159" s="38">
        <v>1255874244</v>
      </c>
      <c r="C159" s="26" t="s">
        <v>207</v>
      </c>
      <c r="D159" s="26" t="s">
        <v>210</v>
      </c>
      <c r="E159" s="65">
        <v>0.29970000000000002</v>
      </c>
      <c r="F159" s="141"/>
      <c r="G159" s="142"/>
      <c r="H159" s="142"/>
      <c r="I159" s="142"/>
      <c r="J159" s="142"/>
      <c r="K159" s="142"/>
      <c r="L159" s="26"/>
      <c r="M159" s="26"/>
      <c r="N159" s="155"/>
    </row>
    <row r="160" spans="1:14" s="143" customFormat="1">
      <c r="A160" s="154">
        <v>3401317</v>
      </c>
      <c r="B160" s="38">
        <v>1548703457</v>
      </c>
      <c r="C160" s="26" t="s">
        <v>207</v>
      </c>
      <c r="D160" s="26" t="s">
        <v>211</v>
      </c>
      <c r="E160" s="65">
        <v>0.29970000000000002</v>
      </c>
      <c r="F160" s="141"/>
      <c r="G160" s="142"/>
      <c r="H160" s="142"/>
      <c r="I160" s="142"/>
      <c r="J160" s="142"/>
      <c r="K160" s="142"/>
      <c r="L160" s="26"/>
      <c r="M160" s="26"/>
      <c r="N160" s="155"/>
    </row>
    <row r="161" spans="1:14" s="143" customFormat="1">
      <c r="A161" s="154">
        <v>3401317</v>
      </c>
      <c r="B161" s="41">
        <v>1053854653</v>
      </c>
      <c r="C161" s="26" t="s">
        <v>207</v>
      </c>
      <c r="D161" s="40" t="s">
        <v>212</v>
      </c>
      <c r="E161" s="65">
        <v>0.29970000000000002</v>
      </c>
      <c r="F161" s="141"/>
      <c r="G161" s="142"/>
      <c r="H161" s="142"/>
      <c r="I161" s="142"/>
      <c r="J161" s="142"/>
      <c r="K161" s="142"/>
      <c r="L161" s="26"/>
      <c r="M161" s="26"/>
      <c r="N161" s="155"/>
    </row>
    <row r="162" spans="1:14" s="143" customFormat="1">
      <c r="A162" s="154">
        <v>3401318</v>
      </c>
      <c r="B162" s="38">
        <v>1477541183</v>
      </c>
      <c r="C162" s="26" t="s">
        <v>213</v>
      </c>
      <c r="D162" s="26" t="s">
        <v>214</v>
      </c>
      <c r="E162" s="65">
        <v>0.30459999999999998</v>
      </c>
      <c r="F162" s="141"/>
      <c r="G162" s="142"/>
      <c r="H162" s="142"/>
      <c r="I162" s="142"/>
      <c r="J162" s="142"/>
      <c r="K162" s="142"/>
      <c r="L162" s="26"/>
      <c r="M162" s="26"/>
      <c r="N162" s="155"/>
    </row>
    <row r="163" spans="1:14" s="143" customFormat="1">
      <c r="A163" s="154">
        <v>3401319</v>
      </c>
      <c r="B163" s="38">
        <v>1417432139</v>
      </c>
      <c r="C163" s="26" t="s">
        <v>215</v>
      </c>
      <c r="D163" s="26" t="s">
        <v>216</v>
      </c>
      <c r="E163" s="65"/>
      <c r="F163" s="142"/>
      <c r="G163" s="142"/>
      <c r="H163" s="65">
        <v>0.22889999999999999</v>
      </c>
      <c r="I163" s="141">
        <v>0.21190000000000001</v>
      </c>
      <c r="J163" s="142"/>
      <c r="K163" s="142"/>
      <c r="L163" s="26"/>
      <c r="M163" s="26"/>
      <c r="N163" s="155"/>
    </row>
    <row r="164" spans="1:14" s="143" customFormat="1">
      <c r="A164" s="154">
        <v>3401320</v>
      </c>
      <c r="B164" s="38">
        <v>1356318968</v>
      </c>
      <c r="C164" s="26" t="s">
        <v>217</v>
      </c>
      <c r="D164" s="26" t="s">
        <v>217</v>
      </c>
      <c r="E164" s="65">
        <v>0.38069999999999998</v>
      </c>
      <c r="F164" s="141"/>
      <c r="G164" s="142"/>
      <c r="H164" s="142"/>
      <c r="I164" s="142"/>
      <c r="J164" s="142"/>
      <c r="K164" s="142"/>
      <c r="L164" s="26"/>
      <c r="M164" s="26"/>
      <c r="N164" s="155"/>
    </row>
    <row r="165" spans="1:14" s="143" customFormat="1">
      <c r="A165" s="154">
        <v>3401322</v>
      </c>
      <c r="B165" s="38">
        <v>1245373455</v>
      </c>
      <c r="C165" s="26" t="s">
        <v>218</v>
      </c>
      <c r="D165" s="26" t="s">
        <v>218</v>
      </c>
      <c r="E165" s="65">
        <v>0.2152</v>
      </c>
      <c r="F165" s="141"/>
      <c r="G165" s="142"/>
      <c r="H165" s="142"/>
      <c r="I165" s="142"/>
      <c r="J165" s="142"/>
      <c r="K165" s="142"/>
      <c r="L165" s="26"/>
      <c r="M165" s="26"/>
      <c r="N165" s="155"/>
    </row>
    <row r="166" spans="1:14" s="143" customFormat="1">
      <c r="A166" s="154">
        <v>3401322</v>
      </c>
      <c r="B166" s="38">
        <v>1427191477</v>
      </c>
      <c r="C166" s="26" t="s">
        <v>218</v>
      </c>
      <c r="D166" s="26" t="s">
        <v>219</v>
      </c>
      <c r="E166" s="65">
        <v>0.2152</v>
      </c>
      <c r="F166" s="141"/>
      <c r="G166" s="142"/>
      <c r="H166" s="142"/>
      <c r="I166" s="142"/>
      <c r="J166" s="142"/>
      <c r="K166" s="142"/>
      <c r="L166" s="26"/>
      <c r="M166" s="26"/>
      <c r="N166" s="155"/>
    </row>
    <row r="167" spans="1:14" s="143" customFormat="1">
      <c r="A167" s="154">
        <v>3401323</v>
      </c>
      <c r="B167" s="38">
        <v>1225088255</v>
      </c>
      <c r="C167" s="26" t="s">
        <v>220</v>
      </c>
      <c r="D167" s="26" t="s">
        <v>221</v>
      </c>
      <c r="E167" s="65">
        <v>0.4194</v>
      </c>
      <c r="F167" s="141"/>
      <c r="G167" s="142"/>
      <c r="H167" s="142"/>
      <c r="I167" s="142"/>
      <c r="J167" s="142"/>
      <c r="K167" s="142"/>
      <c r="L167" s="26"/>
      <c r="M167" s="26"/>
      <c r="N167" s="155"/>
    </row>
    <row r="168" spans="1:14" s="143" customFormat="1">
      <c r="A168" s="154">
        <v>3401323</v>
      </c>
      <c r="B168" s="38">
        <v>1407006968</v>
      </c>
      <c r="C168" s="26" t="s">
        <v>220</v>
      </c>
      <c r="D168" s="26" t="s">
        <v>222</v>
      </c>
      <c r="E168" s="65">
        <v>0.4194</v>
      </c>
      <c r="F168" s="141"/>
      <c r="G168" s="142"/>
      <c r="H168" s="142"/>
      <c r="I168" s="142"/>
      <c r="J168" s="142"/>
      <c r="K168" s="142"/>
      <c r="L168" s="26"/>
      <c r="M168" s="26"/>
      <c r="N168" s="155"/>
    </row>
    <row r="169" spans="1:14" s="21" customFormat="1">
      <c r="A169" s="157">
        <v>3401324</v>
      </c>
      <c r="B169" s="53">
        <v>1053375253</v>
      </c>
      <c r="C169" s="46" t="s">
        <v>223</v>
      </c>
      <c r="D169" s="46" t="s">
        <v>223</v>
      </c>
      <c r="E169" s="46"/>
      <c r="F169" s="135"/>
      <c r="G169" s="136"/>
      <c r="H169" s="136"/>
      <c r="I169" s="136"/>
      <c r="J169" s="136"/>
      <c r="K169" s="136"/>
      <c r="L169" s="140">
        <v>0.33789999999999998</v>
      </c>
      <c r="M169" s="46">
        <v>0.32350000000000001</v>
      </c>
      <c r="N169" s="161"/>
    </row>
    <row r="170" spans="1:14" s="143" customFormat="1">
      <c r="A170" s="154">
        <v>3401325</v>
      </c>
      <c r="B170" s="38">
        <v>1376671370</v>
      </c>
      <c r="C170" s="26" t="s">
        <v>224</v>
      </c>
      <c r="D170" s="26" t="s">
        <v>224</v>
      </c>
      <c r="E170" s="65">
        <v>0.35199999999999998</v>
      </c>
      <c r="F170" s="141"/>
      <c r="G170" s="142"/>
      <c r="H170" s="142"/>
      <c r="I170" s="142"/>
      <c r="J170" s="142"/>
      <c r="K170" s="142"/>
      <c r="L170" s="26"/>
      <c r="M170" s="26"/>
      <c r="N170" s="155"/>
    </row>
    <row r="171" spans="1:14" s="143" customFormat="1">
      <c r="A171" s="154">
        <v>3401326</v>
      </c>
      <c r="B171" s="38">
        <v>1023593746</v>
      </c>
      <c r="C171" s="26" t="s">
        <v>225</v>
      </c>
      <c r="D171" s="26" t="s">
        <v>226</v>
      </c>
      <c r="E171" s="65"/>
      <c r="F171" s="142"/>
      <c r="G171" s="142"/>
      <c r="H171" s="65">
        <v>0.21690000000000001</v>
      </c>
      <c r="I171" s="141">
        <v>0.20080000000000001</v>
      </c>
      <c r="J171" s="142"/>
      <c r="K171" s="142"/>
      <c r="L171" s="26"/>
      <c r="M171" s="26"/>
      <c r="N171" s="155"/>
    </row>
    <row r="172" spans="1:14" s="143" customFormat="1">
      <c r="A172" s="154">
        <v>3401327</v>
      </c>
      <c r="B172" s="38">
        <v>1538260229</v>
      </c>
      <c r="C172" s="26" t="s">
        <v>227</v>
      </c>
      <c r="D172" s="26" t="s">
        <v>227</v>
      </c>
      <c r="E172" s="65">
        <v>0.28939999999999999</v>
      </c>
      <c r="F172" s="141"/>
      <c r="G172" s="142"/>
      <c r="H172" s="142"/>
      <c r="I172" s="142"/>
      <c r="J172" s="142"/>
      <c r="K172" s="142"/>
      <c r="L172" s="26"/>
      <c r="M172" s="26"/>
      <c r="N172" s="155"/>
    </row>
    <row r="173" spans="1:14" s="143" customFormat="1">
      <c r="A173" s="154">
        <v>3401328</v>
      </c>
      <c r="B173" s="38">
        <v>1801831102</v>
      </c>
      <c r="C173" s="26" t="s">
        <v>228</v>
      </c>
      <c r="D173" s="26" t="s">
        <v>228</v>
      </c>
      <c r="E173" s="65">
        <v>0.24610000000000001</v>
      </c>
      <c r="F173" s="141"/>
      <c r="G173" s="142"/>
      <c r="H173" s="142"/>
      <c r="I173" s="142"/>
      <c r="J173" s="142"/>
      <c r="K173" s="142"/>
      <c r="L173" s="26"/>
      <c r="M173" s="26"/>
      <c r="N173" s="155"/>
    </row>
    <row r="174" spans="1:14" s="146" customFormat="1">
      <c r="A174" s="162">
        <v>3401329</v>
      </c>
      <c r="B174" s="55">
        <v>1578048294</v>
      </c>
      <c r="C174" s="56" t="s">
        <v>229</v>
      </c>
      <c r="D174" s="56" t="s">
        <v>230</v>
      </c>
      <c r="E174" s="65"/>
      <c r="F174" s="144"/>
      <c r="G174" s="144"/>
      <c r="H174" s="65">
        <v>0.2031</v>
      </c>
      <c r="I174" s="145">
        <v>0.18809999999999999</v>
      </c>
      <c r="J174" s="144"/>
      <c r="K174" s="144"/>
      <c r="L174" s="56"/>
      <c r="M174" s="56"/>
      <c r="N174" s="155"/>
    </row>
    <row r="175" spans="1:14" s="143" customFormat="1">
      <c r="A175" s="154">
        <v>3402012</v>
      </c>
      <c r="B175" s="38">
        <v>1881772713</v>
      </c>
      <c r="C175" s="26" t="s">
        <v>231</v>
      </c>
      <c r="D175" s="26" t="s">
        <v>231</v>
      </c>
      <c r="E175" s="65">
        <v>0.27010000000000001</v>
      </c>
      <c r="F175" s="141"/>
      <c r="G175" s="142"/>
      <c r="H175" s="142"/>
      <c r="I175" s="142"/>
      <c r="J175" s="142"/>
      <c r="K175" s="142"/>
      <c r="L175" s="26"/>
      <c r="M175" s="26"/>
      <c r="N175" s="155"/>
    </row>
    <row r="176" spans="1:14" s="143" customFormat="1">
      <c r="A176" s="154">
        <v>3402013</v>
      </c>
      <c r="B176" s="38">
        <v>1811330947</v>
      </c>
      <c r="C176" s="26" t="s">
        <v>232</v>
      </c>
      <c r="D176" s="26" t="s">
        <v>232</v>
      </c>
      <c r="E176" s="65">
        <v>0</v>
      </c>
      <c r="F176" s="141"/>
      <c r="G176" s="142"/>
      <c r="H176" s="142"/>
      <c r="I176" s="142"/>
      <c r="J176" s="142"/>
      <c r="K176" s="142"/>
      <c r="L176" s="26"/>
      <c r="M176" s="26"/>
      <c r="N176" s="155"/>
    </row>
    <row r="177" spans="1:14" s="143" customFormat="1">
      <c r="A177" s="154">
        <v>3402014</v>
      </c>
      <c r="B177" s="38">
        <v>1982607115</v>
      </c>
      <c r="C177" s="26" t="s">
        <v>50</v>
      </c>
      <c r="D177" s="26" t="s">
        <v>233</v>
      </c>
      <c r="E177" s="65">
        <v>0.29020000000000001</v>
      </c>
      <c r="F177" s="141"/>
      <c r="G177" s="142"/>
      <c r="H177" s="142"/>
      <c r="I177" s="142"/>
      <c r="J177" s="142"/>
      <c r="K177" s="142"/>
      <c r="L177" s="26"/>
      <c r="M177" s="26"/>
      <c r="N177" s="155"/>
    </row>
    <row r="178" spans="1:14" s="143" customFormat="1">
      <c r="A178" s="154">
        <v>3402015</v>
      </c>
      <c r="B178" s="38">
        <v>1831170257</v>
      </c>
      <c r="C178" s="26" t="s">
        <v>234</v>
      </c>
      <c r="D178" s="26" t="s">
        <v>235</v>
      </c>
      <c r="E178" s="65">
        <v>0</v>
      </c>
      <c r="F178" s="141"/>
      <c r="G178" s="142"/>
      <c r="H178" s="142"/>
      <c r="I178" s="142"/>
      <c r="J178" s="142"/>
      <c r="K178" s="142"/>
      <c r="L178" s="26"/>
      <c r="M178" s="26"/>
      <c r="N178" s="155"/>
    </row>
    <row r="179" spans="1:14" s="143" customFormat="1">
      <c r="A179" s="154">
        <v>3402018</v>
      </c>
      <c r="B179" s="38">
        <v>1306845482</v>
      </c>
      <c r="C179" s="26" t="s">
        <v>236</v>
      </c>
      <c r="D179" s="26" t="s">
        <v>236</v>
      </c>
      <c r="E179" s="65">
        <v>0</v>
      </c>
      <c r="F179" s="141"/>
      <c r="G179" s="142"/>
      <c r="H179" s="142"/>
      <c r="I179" s="142"/>
      <c r="J179" s="142"/>
      <c r="K179" s="142"/>
      <c r="L179" s="26"/>
      <c r="M179" s="26"/>
      <c r="N179" s="155"/>
    </row>
    <row r="180" spans="1:14" s="143" customFormat="1">
      <c r="A180" s="154">
        <v>3402020</v>
      </c>
      <c r="B180" s="38">
        <v>1730346784</v>
      </c>
      <c r="C180" s="26" t="s">
        <v>237</v>
      </c>
      <c r="D180" s="26" t="s">
        <v>238</v>
      </c>
      <c r="E180" s="65">
        <v>0</v>
      </c>
      <c r="F180" s="141"/>
      <c r="G180" s="142"/>
      <c r="H180" s="142"/>
      <c r="I180" s="142"/>
      <c r="J180" s="142"/>
      <c r="K180" s="142"/>
      <c r="L180" s="26"/>
      <c r="M180" s="26"/>
      <c r="N180" s="155"/>
    </row>
    <row r="181" spans="1:14" s="143" customFormat="1">
      <c r="A181" s="154">
        <v>3402021</v>
      </c>
      <c r="B181" s="38">
        <v>1144602103</v>
      </c>
      <c r="C181" s="26" t="s">
        <v>239</v>
      </c>
      <c r="D181" s="26" t="s">
        <v>240</v>
      </c>
      <c r="E181" s="65">
        <v>0</v>
      </c>
      <c r="F181" s="141"/>
      <c r="G181" s="142"/>
      <c r="H181" s="142"/>
      <c r="I181" s="142"/>
      <c r="J181" s="142"/>
      <c r="K181" s="142"/>
      <c r="L181" s="26"/>
      <c r="M181" s="26"/>
      <c r="N181" s="155"/>
    </row>
    <row r="182" spans="1:14" s="143" customFormat="1">
      <c r="A182" s="154">
        <v>3403025</v>
      </c>
      <c r="B182" s="38">
        <v>1073558672</v>
      </c>
      <c r="C182" s="26" t="s">
        <v>241</v>
      </c>
      <c r="D182" s="26" t="s">
        <v>242</v>
      </c>
      <c r="E182" s="65">
        <v>0.56389999999999996</v>
      </c>
      <c r="F182" s="141"/>
      <c r="G182" s="142"/>
      <c r="H182" s="142"/>
      <c r="I182" s="142"/>
      <c r="J182" s="142"/>
      <c r="K182" s="142"/>
      <c r="L182" s="26"/>
      <c r="M182" s="26"/>
      <c r="N182" s="155"/>
    </row>
    <row r="183" spans="1:14" s="143" customFormat="1">
      <c r="A183" s="154">
        <v>3403025</v>
      </c>
      <c r="B183" s="38">
        <v>1235614983</v>
      </c>
      <c r="C183" s="26" t="s">
        <v>242</v>
      </c>
      <c r="D183" s="26" t="s">
        <v>242</v>
      </c>
      <c r="E183" s="65">
        <v>0.56389999999999996</v>
      </c>
      <c r="F183" s="141"/>
      <c r="G183" s="142"/>
      <c r="H183" s="142"/>
      <c r="I183" s="142"/>
      <c r="J183" s="142"/>
      <c r="K183" s="142"/>
      <c r="L183" s="26"/>
      <c r="M183" s="26"/>
      <c r="N183" s="155"/>
    </row>
    <row r="184" spans="1:14" s="143" customFormat="1">
      <c r="A184" s="154">
        <v>3403026</v>
      </c>
      <c r="B184" s="38">
        <v>1790727550</v>
      </c>
      <c r="C184" s="26" t="s">
        <v>243</v>
      </c>
      <c r="D184" s="26" t="s">
        <v>243</v>
      </c>
      <c r="E184" s="65"/>
      <c r="F184" s="142"/>
      <c r="G184" s="142"/>
      <c r="H184" s="142"/>
      <c r="I184" s="142"/>
      <c r="J184" s="65">
        <v>0.4219</v>
      </c>
      <c r="K184" s="141">
        <f>ROUND(0.408101081523335,4)</f>
        <v>0.40810000000000002</v>
      </c>
      <c r="L184" s="26"/>
      <c r="M184" s="26"/>
      <c r="N184" s="155"/>
    </row>
    <row r="185" spans="1:14" s="143" customFormat="1">
      <c r="A185" s="154">
        <v>3403027</v>
      </c>
      <c r="B185" s="38">
        <v>1447745047</v>
      </c>
      <c r="C185" s="26" t="s">
        <v>244</v>
      </c>
      <c r="D185" s="26" t="s">
        <v>245</v>
      </c>
      <c r="E185" s="65">
        <v>0</v>
      </c>
      <c r="F185" s="141"/>
      <c r="G185" s="142"/>
      <c r="H185" s="142"/>
      <c r="I185" s="142"/>
      <c r="J185" s="142"/>
      <c r="K185" s="142"/>
      <c r="L185" s="26"/>
      <c r="M185" s="26"/>
      <c r="N185" s="155"/>
    </row>
    <row r="186" spans="1:14" s="143" customFormat="1">
      <c r="A186" s="154">
        <v>3404007</v>
      </c>
      <c r="B186" s="38">
        <v>1922038082</v>
      </c>
      <c r="C186" s="26" t="s">
        <v>246</v>
      </c>
      <c r="D186" s="26" t="s">
        <v>246</v>
      </c>
      <c r="E186" s="65">
        <v>0</v>
      </c>
      <c r="F186" s="141"/>
      <c r="G186" s="142"/>
      <c r="H186" s="142"/>
      <c r="I186" s="142"/>
      <c r="J186" s="142"/>
      <c r="K186" s="142"/>
      <c r="L186" s="26"/>
      <c r="M186" s="26"/>
      <c r="N186" s="155"/>
    </row>
    <row r="187" spans="1:14" s="143" customFormat="1">
      <c r="A187" s="154">
        <v>3404014</v>
      </c>
      <c r="B187" s="38">
        <v>1518037233</v>
      </c>
      <c r="C187" s="26" t="s">
        <v>247</v>
      </c>
      <c r="D187" s="26" t="s">
        <v>247</v>
      </c>
      <c r="E187" s="65">
        <v>0</v>
      </c>
      <c r="F187" s="141"/>
      <c r="G187" s="142"/>
      <c r="H187" s="142"/>
      <c r="I187" s="142"/>
      <c r="J187" s="142"/>
      <c r="K187" s="142"/>
      <c r="L187" s="26"/>
      <c r="M187" s="26"/>
      <c r="N187" s="155"/>
    </row>
    <row r="188" spans="1:14" s="143" customFormat="1">
      <c r="A188" s="154">
        <v>3404028</v>
      </c>
      <c r="B188" s="38">
        <v>1487900296</v>
      </c>
      <c r="C188" s="26" t="s">
        <v>248</v>
      </c>
      <c r="D188" s="26" t="s">
        <v>249</v>
      </c>
      <c r="E188" s="65">
        <v>0</v>
      </c>
      <c r="F188" s="141"/>
      <c r="G188" s="142"/>
      <c r="H188" s="142"/>
      <c r="I188" s="142"/>
      <c r="J188" s="142"/>
      <c r="K188" s="142"/>
      <c r="L188" s="26"/>
      <c r="M188" s="26"/>
      <c r="N188" s="155"/>
    </row>
    <row r="189" spans="1:14" s="143" customFormat="1">
      <c r="A189" s="154">
        <v>3404029</v>
      </c>
      <c r="B189" s="38">
        <v>1477812519</v>
      </c>
      <c r="C189" s="26" t="s">
        <v>250</v>
      </c>
      <c r="D189" s="26" t="s">
        <v>251</v>
      </c>
      <c r="E189" s="65">
        <v>0</v>
      </c>
      <c r="F189" s="141"/>
      <c r="G189" s="142"/>
      <c r="H189" s="142"/>
      <c r="I189" s="142"/>
      <c r="J189" s="142"/>
      <c r="K189" s="142"/>
      <c r="L189" s="26"/>
      <c r="M189" s="26"/>
      <c r="N189" s="155"/>
    </row>
    <row r="190" spans="1:14" s="143" customFormat="1">
      <c r="A190" s="154">
        <v>3404030</v>
      </c>
      <c r="B190" s="38">
        <v>1639357429</v>
      </c>
      <c r="C190" s="26" t="s">
        <v>252</v>
      </c>
      <c r="D190" s="26" t="s">
        <v>253</v>
      </c>
      <c r="E190" s="65">
        <v>0</v>
      </c>
      <c r="F190" s="141"/>
      <c r="G190" s="142"/>
      <c r="H190" s="142"/>
      <c r="I190" s="142"/>
      <c r="J190" s="142"/>
      <c r="K190" s="142"/>
      <c r="L190" s="26"/>
      <c r="M190" s="26"/>
      <c r="N190" s="155"/>
    </row>
    <row r="191" spans="1:14" s="21" customFormat="1">
      <c r="A191" s="157">
        <v>3404034</v>
      </c>
      <c r="B191" s="53">
        <v>1558975219</v>
      </c>
      <c r="C191" s="46" t="s">
        <v>254</v>
      </c>
      <c r="D191" s="46" t="s">
        <v>255</v>
      </c>
      <c r="E191" s="65">
        <v>0</v>
      </c>
      <c r="F191" s="135"/>
      <c r="G191" s="136"/>
      <c r="H191" s="136"/>
      <c r="I191" s="136"/>
      <c r="J191" s="136"/>
      <c r="K191" s="136"/>
      <c r="L191" s="46"/>
      <c r="M191" s="46"/>
      <c r="N191" s="161"/>
    </row>
    <row r="192" spans="1:14" s="143" customFormat="1">
      <c r="A192" s="154">
        <v>3404016</v>
      </c>
      <c r="B192" s="38">
        <v>1992701486</v>
      </c>
      <c r="C192" s="26" t="s">
        <v>256</v>
      </c>
      <c r="D192" s="26" t="s">
        <v>257</v>
      </c>
      <c r="E192" s="65">
        <v>0</v>
      </c>
      <c r="F192" s="141"/>
      <c r="G192" s="142"/>
      <c r="H192" s="142"/>
      <c r="I192" s="142"/>
      <c r="J192" s="142"/>
      <c r="K192" s="142"/>
      <c r="L192" s="26"/>
      <c r="M192" s="26"/>
      <c r="N192" s="155"/>
    </row>
    <row r="193" spans="1:14" s="143" customFormat="1">
      <c r="A193" s="154" t="s">
        <v>258</v>
      </c>
      <c r="B193" s="38">
        <v>1093053118</v>
      </c>
      <c r="C193" s="26" t="s">
        <v>259</v>
      </c>
      <c r="D193" s="26" t="s">
        <v>260</v>
      </c>
      <c r="E193" s="65">
        <v>0</v>
      </c>
      <c r="F193" s="141"/>
      <c r="G193" s="142"/>
      <c r="H193" s="142"/>
      <c r="I193" s="142"/>
      <c r="J193" s="142"/>
      <c r="K193" s="142"/>
      <c r="L193" s="26"/>
      <c r="M193" s="26"/>
      <c r="N193" s="155"/>
    </row>
    <row r="194" spans="1:14" s="143" customFormat="1" ht="15" thickBot="1">
      <c r="A194" s="163">
        <v>3505588</v>
      </c>
      <c r="B194" s="164">
        <v>1902825169</v>
      </c>
      <c r="C194" s="165" t="s">
        <v>261</v>
      </c>
      <c r="D194" s="166" t="s">
        <v>261</v>
      </c>
      <c r="E194" s="167">
        <v>0</v>
      </c>
      <c r="F194" s="168"/>
      <c r="G194" s="169"/>
      <c r="H194" s="169"/>
      <c r="I194" s="169"/>
      <c r="J194" s="169"/>
      <c r="K194" s="169"/>
      <c r="L194" s="165"/>
      <c r="M194" s="165"/>
      <c r="N194" s="170"/>
    </row>
    <row r="195" spans="1:14">
      <c r="A195" s="30"/>
      <c r="E195" s="62"/>
      <c r="N195" s="28"/>
    </row>
    <row r="196" spans="1:14">
      <c r="A196" s="30"/>
      <c r="E196" s="62"/>
      <c r="N196" s="28"/>
    </row>
    <row r="197" spans="1:14">
      <c r="A197" s="30"/>
      <c r="E197" s="62"/>
      <c r="N197" s="28"/>
    </row>
    <row r="199" spans="1:14">
      <c r="A199" s="30"/>
      <c r="E199" s="62"/>
      <c r="N199" s="28"/>
    </row>
    <row r="200" spans="1:14">
      <c r="A200" s="30"/>
      <c r="E200" s="62"/>
      <c r="N200" s="28"/>
    </row>
    <row r="201" spans="1:14" s="2" customFormat="1" ht="15.6">
      <c r="A201" s="99" t="s">
        <v>324</v>
      </c>
      <c r="B201" s="100"/>
      <c r="E201" s="72"/>
      <c r="F201" s="101"/>
      <c r="G201" s="102"/>
      <c r="H201" s="101"/>
      <c r="I201" s="102"/>
      <c r="J201" s="101"/>
      <c r="K201" s="102"/>
      <c r="N201" s="103"/>
    </row>
    <row r="202" spans="1:14" s="113" customFormat="1" ht="57.95">
      <c r="A202" s="110" t="s">
        <v>291</v>
      </c>
      <c r="B202" s="110" t="s">
        <v>8</v>
      </c>
      <c r="C202" s="111" t="s">
        <v>292</v>
      </c>
      <c r="D202" s="111" t="s">
        <v>10</v>
      </c>
      <c r="E202" s="112" t="s">
        <v>325</v>
      </c>
      <c r="F202" s="112" t="s">
        <v>326</v>
      </c>
      <c r="G202" s="112"/>
      <c r="H202" s="112"/>
      <c r="I202" s="112"/>
      <c r="J202" s="112"/>
      <c r="K202" s="112"/>
      <c r="L202" s="112"/>
      <c r="M202" s="112"/>
      <c r="N202" s="112"/>
    </row>
    <row r="203" spans="1:14">
      <c r="A203" s="36">
        <v>340156</v>
      </c>
      <c r="B203" s="36">
        <v>1770662348</v>
      </c>
      <c r="C203" s="37" t="s">
        <v>295</v>
      </c>
      <c r="D203" s="37" t="s">
        <v>295</v>
      </c>
      <c r="E203" s="63">
        <v>519</v>
      </c>
      <c r="F203" s="104">
        <v>640</v>
      </c>
      <c r="G203" s="70"/>
      <c r="H203" s="69"/>
      <c r="I203" s="70"/>
      <c r="J203" s="69"/>
      <c r="K203" s="70"/>
      <c r="L203" s="44"/>
      <c r="M203" s="44"/>
      <c r="N203" s="44"/>
    </row>
    <row r="204" spans="1:14">
      <c r="A204" s="36">
        <v>340156</v>
      </c>
      <c r="B204" s="36">
        <v>1285713859</v>
      </c>
      <c r="C204" s="37" t="s">
        <v>295</v>
      </c>
      <c r="D204" s="37" t="s">
        <v>296</v>
      </c>
      <c r="E204" s="63">
        <v>519</v>
      </c>
      <c r="F204" s="104">
        <v>640</v>
      </c>
      <c r="G204" s="70"/>
      <c r="H204" s="69"/>
      <c r="I204" s="70"/>
      <c r="J204" s="69"/>
      <c r="K204" s="70"/>
      <c r="L204" s="44"/>
      <c r="M204" s="44"/>
      <c r="N204" s="44"/>
    </row>
  </sheetData>
  <pageMargins left="0.3" right="0.17" top="0.75" bottom="0.78" header="0.3" footer="0.3"/>
  <pageSetup scale="35" orientation="portrait" r:id="rId1"/>
  <headerFooter>
    <oddFooter>&amp;C&amp;P /&amp;N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23C0CFE-6DBC-4C78-8ADD-F0F10ABCEA4B}"/>
</file>

<file path=customXml/itemProps2.xml><?xml version="1.0" encoding="utf-8"?>
<ds:datastoreItem xmlns:ds="http://schemas.openxmlformats.org/officeDocument/2006/customXml" ds:itemID="{029E7AE1-64CA-475A-A2F8-ED945FF877C3}"/>
</file>

<file path=customXml/itemProps3.xml><?xml version="1.0" encoding="utf-8"?>
<ds:datastoreItem xmlns:ds="http://schemas.openxmlformats.org/officeDocument/2006/customXml" ds:itemID="{64786F9C-0E91-4282-85FD-2F8B0A54E7D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Harris, Darcel B</dc:creator>
  <cp:keywords/>
  <dc:description/>
  <cp:lastModifiedBy/>
  <cp:revision/>
  <dcterms:created xsi:type="dcterms:W3CDTF">2021-03-31T13:53:14Z</dcterms:created>
  <dcterms:modified xsi:type="dcterms:W3CDTF">2022-06-20T14:31:07Z</dcterms:modified>
  <cp:category/>
  <cp:contentStatus/>
</cp:coreProperties>
</file>