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Capital Data Surveys 2021\"/>
    </mc:Choice>
  </mc:AlternateContent>
  <xr:revisionPtr revIDLastSave="0" documentId="8_{969ACF79-05D6-41D6-8EF2-0E0F6F1ACCA8}" xr6:coauthVersionLast="47" xr6:coauthVersionMax="47" xr10:uidLastSave="{00000000-0000-0000-0000-000000000000}"/>
  <bookViews>
    <workbookView xWindow="75" yWindow="0" windowWidth="16410" windowHeight="12360" xr2:uid="{025B72B4-0358-427D-B117-FB19087D2348}"/>
  </bookViews>
  <sheets>
    <sheet name="CDS 2021" sheetId="4" r:id="rId1"/>
  </sheets>
  <definedNames>
    <definedName name="_xlnm.Print_Area" localSheetId="0">'CDS 2021'!$B$7:$B$201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8" i="4" l="1"/>
  <c r="G184" i="4"/>
  <c r="G182" i="4"/>
  <c r="G181" i="4"/>
  <c r="G176" i="4"/>
  <c r="G160" i="4"/>
  <c r="G158" i="4"/>
  <c r="G147" i="4"/>
  <c r="G143" i="4"/>
  <c r="G140" i="4"/>
  <c r="G133" i="4"/>
  <c r="G121" i="4"/>
  <c r="G114" i="4"/>
  <c r="G109" i="4"/>
  <c r="G105" i="4"/>
  <c r="G104" i="4"/>
  <c r="G102" i="4"/>
  <c r="G101" i="4"/>
  <c r="G99" i="4"/>
  <c r="G73" i="4" l="1"/>
  <c r="G69" i="4" l="1"/>
  <c r="G68" i="4"/>
  <c r="G67" i="4"/>
  <c r="G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tc={AC45516B-0206-41C9-8563-29D9D1EE986D}</author>
    <author>tc={827418E7-7C1D-40C7-9C62-A34EE07B9DFF}</author>
    <author>tc={A84A36E2-62F8-4B3E-969F-7B26B2023B71}</author>
    <author>Elizabethgrady</author>
    <author>Brown, Katrina T</author>
  </authors>
  <commentList>
    <comment ref="B18" authorId="0" shapeId="0" xr:uid="{AC45516B-0206-41C9-8563-29D9D1EE986D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Mountain Home Health and Rehab</t>
      </text>
    </comment>
    <comment ref="B124" authorId="1" shapeId="0" xr:uid="{827418E7-7C1D-40C7-9C62-A34EE07B9DFF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Sentara Nursing Center - Currituck</t>
      </text>
    </comment>
    <comment ref="B126" authorId="2" shapeId="0" xr:uid="{A84A36E2-62F8-4B3E-969F-7B26B2023B71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Autumn Care of Mocksville</t>
      </text>
    </comment>
    <comment ref="B128" authorId="3" shapeId="0" xr:uid="{93D30B91-63F4-4F3F-AD96-F0F5DFAFADA1}">
      <text>
        <r>
          <rPr>
            <b/>
            <sz val="8"/>
            <color indexed="81"/>
            <rFont val="Tahoma"/>
            <family val="2"/>
          </rPr>
          <t>Elizabethgrady:</t>
        </r>
        <r>
          <rPr>
            <sz val="8"/>
            <color indexed="81"/>
            <rFont val="Tahoma"/>
            <family val="2"/>
          </rPr>
          <t xml:space="preserve">
Formerly Cornelia Nixon Davis, Inc</t>
        </r>
      </text>
    </comment>
    <comment ref="B200" authorId="4" shapeId="0" xr:uid="{EAFD8367-E8E9-466A-9DA8-603EB0241E42}">
      <text>
        <r>
          <rPr>
            <sz val="9"/>
            <color indexed="81"/>
            <rFont val="Tahoma"/>
            <family val="2"/>
          </rPr>
          <t>Was Southport Health &amp; Rehab Center</t>
        </r>
      </text>
    </comment>
  </commentList>
</comments>
</file>

<file path=xl/sharedStrings.xml><?xml version="1.0" encoding="utf-8"?>
<sst xmlns="http://schemas.openxmlformats.org/spreadsheetml/2006/main" count="227" uniqueCount="223">
  <si>
    <t>SNF Aging Schedule Worksheet - 2021</t>
  </si>
  <si>
    <t>Note:  Subject to change due to audit adjustments</t>
  </si>
  <si>
    <t>Facility</t>
  </si>
  <si>
    <t>Adjusted Facility Age</t>
  </si>
  <si>
    <t>1 = Addition 
2 = Replacement
3 = Renovation</t>
  </si>
  <si>
    <t>Type</t>
  </si>
  <si>
    <t>Year</t>
  </si>
  <si>
    <t>Cost</t>
  </si>
  <si>
    <t>Abernethy Laurels</t>
  </si>
  <si>
    <t>Pelican Health at Asheville</t>
  </si>
  <si>
    <t>Aston Park Health Care, Inc.</t>
  </si>
  <si>
    <t>Fair Haven At Forest City</t>
  </si>
  <si>
    <t>Autumn Care Of Marion</t>
  </si>
  <si>
    <t>Autumn Care Of Marshville</t>
  </si>
  <si>
    <t>Autumn Care Of Nash</t>
  </si>
  <si>
    <t>Autumn Care Of Shallotte</t>
  </si>
  <si>
    <t>Autumn Care Of Statesville</t>
  </si>
  <si>
    <t>Autumn Care Of Waynesville</t>
  </si>
  <si>
    <t>Pelican Health Randolph</t>
  </si>
  <si>
    <t>Accordius Health At Concord</t>
  </si>
  <si>
    <t>Pelican Health Reidsville</t>
  </si>
  <si>
    <t>ACCORDIUS HEALTH AT WILKESBORO</t>
  </si>
  <si>
    <t>ACCORDIUS HEALTH AT WILSON</t>
  </si>
  <si>
    <t>Bayview Nursing &amp; Rehabilitation Center</t>
  </si>
  <si>
    <t>Belaire Health Care Center</t>
  </si>
  <si>
    <t>Accordius Heath At Asheville</t>
  </si>
  <si>
    <t xml:space="preserve">Pelican Health at Charlotte </t>
  </si>
  <si>
    <t>Macgregor Downs Health And Rehabilitation Center</t>
  </si>
  <si>
    <t>Lumberton Health And Rehabilitation Center</t>
  </si>
  <si>
    <t>The Citadel at Myers Park</t>
  </si>
  <si>
    <t>Carolina Pines at Greensboro</t>
  </si>
  <si>
    <t>Carolina Pines At Asheville</t>
  </si>
  <si>
    <t>Brian Center Southpoint</t>
  </si>
  <si>
    <t>Brian Center Health &amp; Rehab/Goldsboro</t>
  </si>
  <si>
    <t>Brian Center Health &amp; Rehab/Weaverville</t>
  </si>
  <si>
    <t>Brian Center Health &amp; Rehab/Wilson</t>
  </si>
  <si>
    <t>Brian Center Health &amp; Rehab/Windsor</t>
  </si>
  <si>
    <t>Brian Center Health &amp; Retire/Cabarrus</t>
  </si>
  <si>
    <t>Brian Center Health &amp; Retire/Clayton</t>
  </si>
  <si>
    <t>Brian Center Health &amp; Retire/Lincolnton</t>
  </si>
  <si>
    <t>Accordius Health at Monroe</t>
  </si>
  <si>
    <t>Accordius Health at Mooresville</t>
  </si>
  <si>
    <t>Accordius Health At Winston-Salem</t>
  </si>
  <si>
    <t>Accordius Health At Brevard</t>
  </si>
  <si>
    <t>Accordius Health at Charlotte</t>
  </si>
  <si>
    <t>Brian Center Health &amp; Rehab/Eden</t>
  </si>
  <si>
    <t>Brian Center Health &amp; Rehab/Hertford</t>
  </si>
  <si>
    <t>Accordius Health At Salisbury</t>
  </si>
  <si>
    <t>Accordius Health at Statesville</t>
  </si>
  <si>
    <t>Accordius Health At Lexington</t>
  </si>
  <si>
    <t>Accordius Health at Midwood</t>
  </si>
  <si>
    <t>Parkview Health And Rehabilitation</t>
  </si>
  <si>
    <t>The Carrolton of Fayetteville</t>
  </si>
  <si>
    <t>Cardinal Healthcare &amp; Rehab Center</t>
  </si>
  <si>
    <t>Carolina Rehab Center of Cumberland</t>
  </si>
  <si>
    <t xml:space="preserve">Capital Nursing And Rehabilitation </t>
  </si>
  <si>
    <t>Cary Health &amp; Rehab Center</t>
  </si>
  <si>
    <t>Central Continuing Care</t>
  </si>
  <si>
    <t>Peak Resources - Cherryville</t>
  </si>
  <si>
    <t>Haymount Rehab &amp; Nursing Center</t>
  </si>
  <si>
    <t>Crystal Bluffs Rehabilitation &amp; Health Care Center</t>
  </si>
  <si>
    <t>Signature Healthcare Of Chapel Hill</t>
  </si>
  <si>
    <t>Charlotte Health and Rehab Center</t>
  </si>
  <si>
    <t>Clapp'S Convalescent Nursing Home, Inc.</t>
  </si>
  <si>
    <t>Clapp'S Nursing Center, Inc.</t>
  </si>
  <si>
    <t>Clay County Care Center</t>
  </si>
  <si>
    <t>College Pines Rehabilitation and Skilled Nursing Facility</t>
  </si>
  <si>
    <t>Conover Nursing &amp; Rehab Center</t>
  </si>
  <si>
    <t>Liberty Commons N&amp;R Ctr. Of Halifax Cty</t>
  </si>
  <si>
    <t xml:space="preserve">Westfield Rehabilitation And Health Center </t>
  </si>
  <si>
    <t>Davis Health Care Center</t>
  </si>
  <si>
    <t>Croasdaile Village</t>
  </si>
  <si>
    <t>Accordius Health at Gatesville</t>
  </si>
  <si>
    <t>The Carrolton of Dunn</t>
  </si>
  <si>
    <t>Liberty Commons Nursing And Rehab Center Of Bladen County</t>
  </si>
  <si>
    <t>Emerald Ridge Rehab &amp; Care Center</t>
  </si>
  <si>
    <t>Fair Haven Home, Inc.</t>
  </si>
  <si>
    <t>Five Oaks Manor</t>
  </si>
  <si>
    <t>Flesher'S Fairview Healthcare Center</t>
  </si>
  <si>
    <t>Forrest Oakes Healthcare Center</t>
  </si>
  <si>
    <t>THE CITADEL AT SALISBURY</t>
  </si>
  <si>
    <t>Givens Health Center</t>
  </si>
  <si>
    <t>Glenflora</t>
  </si>
  <si>
    <t>Golden Years Nursing Home</t>
  </si>
  <si>
    <t>Accordius Health At Creekside</t>
  </si>
  <si>
    <t>The Citadel Elizabeth City</t>
  </si>
  <si>
    <t>Pelican Health Henderson</t>
  </si>
  <si>
    <t>Kenansville  Health &amp; Rehab Center</t>
  </si>
  <si>
    <t>Signature Healthcare Of Roanoke Rapids</t>
  </si>
  <si>
    <t>Rocky Mount Rehabilitation Center</t>
  </si>
  <si>
    <t>Accordius Health At Scotland Manor</t>
  </si>
  <si>
    <t>Zebulon Rehabilitation Center</t>
  </si>
  <si>
    <t>Guilford Health Care Center</t>
  </si>
  <si>
    <t>Accordius Health at Hendersonville</t>
  </si>
  <si>
    <t>Wadesboro Health &amp; Rehab Center</t>
  </si>
  <si>
    <t>Highland House Rehabilitation And Healthcare</t>
  </si>
  <si>
    <t>Hunter Woods Nursing And Rehab Center</t>
  </si>
  <si>
    <t>Accordius Health at Aberdeen</t>
  </si>
  <si>
    <t>Signature Healthcare Of Kinston</t>
  </si>
  <si>
    <t>Lexington Health Care Center</t>
  </si>
  <si>
    <t>Liberty Commons N&amp;R Ctr. Of Johnston Cty</t>
  </si>
  <si>
    <t>Liberty Commons Rehabilitation Center</t>
  </si>
  <si>
    <t>Liberty Commons N&amp;R Ctr. Of Rowan County</t>
  </si>
  <si>
    <t>Liberty Commons Nursing &amp; Rehab Center of Alamance Cty</t>
  </si>
  <si>
    <t>Liberty Commons N&amp;R Ctr Of Columbus Cty</t>
  </si>
  <si>
    <t>Pelican Health Thomasville</t>
  </si>
  <si>
    <t>Lincolnton Rehabilitation Center</t>
  </si>
  <si>
    <t>The Carrolton of Lumberton</t>
  </si>
  <si>
    <t>Liberty Commons Nursing And Rehab Center Of Franklin County</t>
  </si>
  <si>
    <t>Lutheran Home At Trinity Oaks, Inc.</t>
  </si>
  <si>
    <t>Trinity Place</t>
  </si>
  <si>
    <t>Trinity Village</t>
  </si>
  <si>
    <t>Trinity Ridge</t>
  </si>
  <si>
    <t>Stone Creek Health And Rehabilitation</t>
  </si>
  <si>
    <t>Alpine Health and Rehab</t>
  </si>
  <si>
    <t>Accordius Health At Wilmington</t>
  </si>
  <si>
    <t>Accordius Health At Clemmons</t>
  </si>
  <si>
    <t>Mountain Vista Health Park</t>
  </si>
  <si>
    <t>The Carrolton of Nash</t>
  </si>
  <si>
    <t>Oak Grove Health Care Center</t>
  </si>
  <si>
    <t>Liberty Commons Nursing &amp; Rehab Center of Southport</t>
  </si>
  <si>
    <t>Hendersonville Health And Rehabilitation</t>
  </si>
  <si>
    <t>The Lodge At Mills River</t>
  </si>
  <si>
    <t>Emerald Health &amp; Rehab Center</t>
  </si>
  <si>
    <t>Penick Village</t>
  </si>
  <si>
    <t>Pettigrew Rehabilitation Center</t>
  </si>
  <si>
    <t>Piedmont Crossing</t>
  </si>
  <si>
    <t>Liberty Commons Nursing And Rehab Center Of Moore County</t>
  </si>
  <si>
    <t>Pisgah Manor, Inc.</t>
  </si>
  <si>
    <t>Premier Living And Rehab Center</t>
  </si>
  <si>
    <t>COMPASS HEALTHCARE AND REHAB HAWFIE</t>
  </si>
  <si>
    <t xml:space="preserve">Royal Park Rehabilitation &amp; Health Center Of Matthews </t>
  </si>
  <si>
    <t>Quail Haven Healthcare Center Of Pinehurst</t>
  </si>
  <si>
    <t>Raleigh Rehabilitation Center</t>
  </si>
  <si>
    <t>Accordius Health At Gastonia</t>
  </si>
  <si>
    <t>Monroe Rehabilitation Center</t>
  </si>
  <si>
    <t>Rickman Nursing Care Center</t>
  </si>
  <si>
    <t>Accordius Health at Rose Manor</t>
  </si>
  <si>
    <t>Liberty Commons Nursing &amp; Rehab Ctr of Person Cty</t>
  </si>
  <si>
    <t>Currituck Health &amp; Rehab Center</t>
  </si>
  <si>
    <t>Shaire Nursing Center</t>
  </si>
  <si>
    <t>Shoreland Healthcare</t>
  </si>
  <si>
    <t>Silas Creek Rehabilitation Center</t>
  </si>
  <si>
    <t>Smithfield Manor Nursing And Rehab</t>
  </si>
  <si>
    <t>Southwood Nursing &amp; Retirement Center</t>
  </si>
  <si>
    <t>Summerstone Health And Rehabilitation Center</t>
  </si>
  <si>
    <t>Alleghany Care And Rehabilitation Center</t>
  </si>
  <si>
    <t xml:space="preserve">Woodland Hill Center </t>
  </si>
  <si>
    <t>Mount Olive Care And Rehabilitation Center</t>
  </si>
  <si>
    <t>Pembroke Care And Rehabilitation Center</t>
  </si>
  <si>
    <t>Siler City Care And Rehabilitation Center</t>
  </si>
  <si>
    <t>Sunnybrook Rehabilitation Center</t>
  </si>
  <si>
    <t>Surry Community Health And Rehabilitation Center</t>
  </si>
  <si>
    <t>The Laurels Of Chatham</t>
  </si>
  <si>
    <t>The Laurels Of Salisbury</t>
  </si>
  <si>
    <t>The Laurels Of Summit Ridge</t>
  </si>
  <si>
    <t>The Oaks</t>
  </si>
  <si>
    <t>The Oaks At Sweeten Creek</t>
  </si>
  <si>
    <t>Three Rivers Health And Rehab Center</t>
  </si>
  <si>
    <t>Ths Of Kannapolis</t>
  </si>
  <si>
    <t>Treyburn Rehabilitation Center</t>
  </si>
  <si>
    <t>Universal Healthcare - King</t>
  </si>
  <si>
    <t>Universal Healthcare - North Raleigh</t>
  </si>
  <si>
    <t>Valley Nursing Center</t>
  </si>
  <si>
    <t>Elizabeth City Health And Rehabilitation Center</t>
  </si>
  <si>
    <t>Warren Hills Nursing Center</t>
  </si>
  <si>
    <t>Wellington Nursing And Rehab Center</t>
  </si>
  <si>
    <t>Westchester Manor At Providence Place</t>
  </si>
  <si>
    <t>Westwood Health &amp; Rehab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</si>
  <si>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</si>
  <si>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</si>
  <si>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</si>
  <si>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</si>
  <si>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</si>
  <si>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</si>
  <si>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Wilkesboro Health &amp; Rehab</t>
  </si>
  <si>
    <t>Willowbrook Healthcare Center</t>
  </si>
  <si>
    <t>Wilora Lake Healthcare Center</t>
  </si>
  <si>
    <t>The Citadel at Winston Salem</t>
  </si>
  <si>
    <t>Woodlands Nursing &amp; Rehabilitation Center</t>
  </si>
  <si>
    <t>Yadkin Nursing Care Center, Inc.</t>
  </si>
  <si>
    <t>Anson Health And Rehabilitation, Llc</t>
  </si>
  <si>
    <t>Liberty Commons Nursing &amp; Rehab Center of Watauga County</t>
  </si>
  <si>
    <t>Brantwood Nursing &amp; Retirement Center</t>
  </si>
  <si>
    <t>Hugh Chatham Memorial Hospital</t>
  </si>
  <si>
    <t>UNC Rockingham Rehabilitation &amp; Nursing Care Center</t>
  </si>
  <si>
    <t>Heartland Living &amp; Rehab @ The Moses H Cone Mem</t>
  </si>
  <si>
    <t>Our Community Hospital-Ltc</t>
  </si>
  <si>
    <t>Adams Farm And Living Rehab</t>
  </si>
  <si>
    <t>Sanford Health And Rehabilitation</t>
  </si>
  <si>
    <t>Liberty Commons N&amp;R Ctr. Of Lee County</t>
  </si>
  <si>
    <t>Bermuda Commons</t>
  </si>
  <si>
    <t>White Oak Of Waxhaw</t>
  </si>
  <si>
    <t>Autumn Care Of Fayetteville</t>
  </si>
  <si>
    <t>Trinity Grove</t>
  </si>
  <si>
    <t>Pavillion Health Center At Brightmore</t>
  </si>
  <si>
    <t>Autumn Care Of Cornelius</t>
  </si>
  <si>
    <t>Huntersville Health And Rehabilitation Center</t>
  </si>
  <si>
    <t>Brunswick Health And Rehabilitation Center</t>
  </si>
  <si>
    <t>Ayden Court Nursing And Rehabilitation Center</t>
  </si>
  <si>
    <t>Pine Ridge Health And Rehabilitation Center</t>
  </si>
  <si>
    <t>Chowan River Nursing And Rehabilitation Center</t>
  </si>
  <si>
    <t>Graham Healthcare And Rehabilitation Center</t>
  </si>
  <si>
    <t>Richmond Pines Heathcare And Rehabilitation Center</t>
  </si>
  <si>
    <t>Cherry Point Bay Nursing And Rehabilitation Center</t>
  </si>
  <si>
    <t>Kerr Lake Nursing And Rehabilitation Center</t>
  </si>
  <si>
    <t>Piney Grove Nursing And Rehabilitation Center</t>
  </si>
  <si>
    <t>Harmony Hall Nursing And Rehabilitation Center</t>
  </si>
  <si>
    <t>Franklin Oaks Nursing And Rehabilitation Center</t>
  </si>
  <si>
    <t>Jacob'S Creek Nursing And Rehabilitation Center</t>
  </si>
  <si>
    <t>Magnolia Lane Nursing And Rehabilitation Center</t>
  </si>
  <si>
    <t>Croatan Ridge Nursing And Rehabilitation Center</t>
  </si>
  <si>
    <t>Northchase Nursing And Rehabilitation Center</t>
  </si>
  <si>
    <t>Carolina Rivers Nursing And Rehabilitation Center</t>
  </si>
  <si>
    <t>Grantsbrook Nursing And Rehabilitation Center</t>
  </si>
  <si>
    <t>Bethany Woods Nursing And Rehabilitation Center</t>
  </si>
  <si>
    <t>Barbour Court Nursing And Rehabilitation Center</t>
  </si>
  <si>
    <t>River Trace Nursing And Rehabilitation Center</t>
  </si>
  <si>
    <t>Maple Grove Health And Rehabilitation Center</t>
  </si>
  <si>
    <t>Northhampton Nursing And Rehabilitation Center</t>
  </si>
  <si>
    <t>Riverpoint Crest Nursing and Rehabilitation Center</t>
  </si>
  <si>
    <t>Smoky Mountain Health and Rehabilitation Center</t>
  </si>
  <si>
    <t>Revisions are note in Red Font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</si>
</sst>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Arial"/>
      <family val="2"/>
    </font>
    <font>
      <b/>
      <sz val="12"/>
      <color indexed="9"/>
      <name val="Arial"/>
      <family val="2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43" fontId="4" fillId="2" borderId="1" xfId="1" applyFont="1" applyFill="1" applyBorder="1" applyAlignment="1" applyProtection="1">
      <alignment horizontal="center" wrapText="1"/>
    </xf>
    <xf numFmtId="0" fontId="7" fillId="5" borderId="2" xfId="3" applyFont="1" applyFill="1" applyBorder="1" applyAlignment="1">
      <alignment horizontal="left"/>
    </xf>
    <xf numFmtId="0" fontId="7" fillId="5" borderId="2" xfId="2" applyFont="1" applyFill="1" applyBorder="1" applyAlignment="1" applyProtection="1">
      <alignment horizontal="left"/>
      <protection locked="0"/>
    </xf>
    <xf numFmtId="0" fontId="7" fillId="5" borderId="2" xfId="3" applyFont="1" applyFill="1" applyBorder="1"/>
    <xf numFmtId="0" fontId="2" fillId="3" borderId="0" xfId="0" applyFont="1" applyFill="1" applyBorder="1" applyAlignment="1">
      <alignment horizontal="center"/>
    </xf>
    <xf numFmtId="0" fontId="0" fillId="0" borderId="0" xfId="0" applyBorder="1"/>
    <xf numFmtId="0" fontId="15" fillId="5" borderId="2" xfId="2" applyFont="1" applyFill="1" applyBorder="1" applyAlignment="1" applyProtection="1">
      <alignment horizontal="left"/>
      <protection locked="0"/>
    </xf>
    <xf numFmtId="0" fontId="15" fillId="5" borderId="2" xfId="3" applyFont="1" applyFill="1" applyBorder="1" applyAlignment="1">
      <alignment horizontal="left"/>
    </xf>
    <xf numFmtId="0" fontId="15" fillId="5" borderId="0" xfId="2" applyFont="1" applyFill="1" applyBorder="1" applyAlignment="1" applyProtection="1">
      <alignment horizontal="left"/>
      <protection locked="0"/>
    </xf>
    <xf numFmtId="0" fontId="7" fillId="5" borderId="3" xfId="2" applyFont="1" applyFill="1" applyBorder="1" applyAlignment="1" applyProtection="1">
      <alignment horizontal="left"/>
      <protection locked="0"/>
    </xf>
    <xf numFmtId="2" fontId="11" fillId="6" borderId="2" xfId="2" applyNumberFormat="1" applyFont="1" applyFill="1" applyBorder="1" applyProtection="1">
      <protection locked="0"/>
    </xf>
    <xf numFmtId="0" fontId="6" fillId="0" borderId="2" xfId="0" applyFont="1" applyBorder="1"/>
    <xf numFmtId="0" fontId="11" fillId="6" borderId="2" xfId="2" applyFont="1" applyFill="1" applyBorder="1" applyProtection="1">
      <protection locked="0"/>
    </xf>
    <xf numFmtId="37" fontId="11" fillId="6" borderId="2" xfId="2" applyNumberFormat="1" applyFont="1" applyFill="1" applyBorder="1" applyProtection="1">
      <protection locked="0"/>
    </xf>
    <xf numFmtId="2" fontId="15" fillId="6" borderId="2" xfId="2" applyNumberFormat="1" applyFont="1" applyFill="1" applyBorder="1" applyProtection="1">
      <protection locked="0"/>
    </xf>
    <xf numFmtId="0" fontId="14" fillId="0" borderId="2" xfId="0" applyFont="1" applyBorder="1"/>
    <xf numFmtId="0" fontId="15" fillId="6" borderId="2" xfId="2" applyFont="1" applyFill="1" applyBorder="1" applyProtection="1">
      <protection locked="0"/>
    </xf>
    <xf numFmtId="37" fontId="15" fillId="6" borderId="2" xfId="2" applyNumberFormat="1" applyFont="1" applyFill="1" applyBorder="1" applyProtection="1">
      <protection locked="0"/>
    </xf>
    <xf numFmtId="0" fontId="15" fillId="0" borderId="2" xfId="3" applyFont="1" applyFill="1" applyBorder="1" applyAlignment="1">
      <alignment horizontal="left"/>
    </xf>
    <xf numFmtId="43" fontId="15" fillId="7" borderId="0" xfId="4" applyFont="1" applyFill="1" applyBorder="1" applyAlignment="1" applyProtection="1">
      <protection locked="0"/>
    </xf>
    <xf numFmtId="0" fontId="14" fillId="0" borderId="4" xfId="0" applyFont="1" applyBorder="1"/>
    <xf numFmtId="37" fontId="15" fillId="6" borderId="4" xfId="2" applyNumberFormat="1" applyFont="1" applyFill="1" applyBorder="1" applyProtection="1">
      <protection locked="0"/>
    </xf>
    <xf numFmtId="0" fontId="15" fillId="0" borderId="2" xfId="2" applyFont="1" applyFill="1" applyBorder="1" applyAlignment="1" applyProtection="1">
      <alignment horizontal="left"/>
      <protection locked="0"/>
    </xf>
    <xf numFmtId="0" fontId="4" fillId="2" borderId="1" xfId="2" applyFont="1" applyFill="1" applyBorder="1" applyAlignment="1" applyProtection="1">
      <alignment horizontal="center" wrapText="1"/>
      <protection locked="0"/>
    </xf>
    <xf numFmtId="0" fontId="15" fillId="0" borderId="3" xfId="2" applyFont="1" applyFill="1" applyBorder="1" applyAlignment="1" applyProtection="1">
      <alignment horizontal="left"/>
      <protection locked="0"/>
    </xf>
    <xf numFmtId="0" fontId="14" fillId="0" borderId="3" xfId="0" applyFont="1" applyBorder="1"/>
    <xf numFmtId="0" fontId="15" fillId="6" borderId="3" xfId="2" applyFont="1" applyFill="1" applyBorder="1" applyProtection="1">
      <protection locked="0"/>
    </xf>
    <xf numFmtId="37" fontId="15" fillId="6" borderId="3" xfId="2" applyNumberFormat="1" applyFont="1" applyFill="1" applyBorder="1" applyProtection="1">
      <protection locked="0"/>
    </xf>
    <xf numFmtId="43" fontId="15" fillId="7" borderId="2" xfId="4" applyFont="1" applyFill="1" applyBorder="1" applyAlignment="1" applyProtection="1">
      <protection locked="0"/>
    </xf>
    <xf numFmtId="0" fontId="0" fillId="0" borderId="2" xfId="0" applyBorder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4" borderId="0" xfId="2" applyFont="1" applyFill="1" applyAlignment="1" applyProtection="1">
      <alignment horizontal="center" wrapText="1"/>
      <protection locked="0"/>
    </xf>
    <xf numFmtId="0" fontId="4" fillId="2" borderId="1" xfId="2" applyFont="1" applyFill="1" applyBorder="1" applyAlignment="1" applyProtection="1">
      <alignment horizontal="center" wrapText="1"/>
      <protection locked="0"/>
    </xf>
  </cellXfs>
  <cellStyles count="5">
    <cellStyle name="Comma" xfId="1" builtinId="3"/>
    <cellStyle name="Comma 2" xfId="4" xr:uid="{447CACE5-2D02-4E52-9E42-39E6A076790B}"/>
    <cellStyle name="Normal" xfId="0" builtinId="0"/>
    <cellStyle name="Normal_DMA FRV Model with 2006 Capital Data Survey" xfId="3" xr:uid="{4123F3FC-E954-4DD2-8B25-0A24ED306EE9}"/>
    <cellStyle name="Normal_Property Survey Results 1999 Survey" xfId="2" xr:uid="{CD3B2778-CD0B-49D6-9931-77DC93AF474D}"/>
  </cellStyles>
  <dxfs count="0"/>
  <tableStyles count="0" defaultTableStyle="TableStyleMedium2" defaultPivotStyle="PivotStyleLight16"/>
  <colors>
    <mruColors>
      <color rgb="FFF2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own, Katrina T" id="{C6C63056-589F-4002-B732-B0D9ED8A5E5F}" userId="S::katrina.t.brown@dhhs.nc.gov::b0bd21d5-91a1-4f88-85fd-489417bc158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19-08-20T13:01:49.70" personId="{C6C63056-589F-4002-B732-B0D9ED8A5E5F}" id="{AC45516B-0206-41C9-8563-29D9D1EE986D}">
    <text>formerly Mountain Home Health and Rehab</text>
  </threadedComment>
  <threadedComment ref="B124" dT="2019-08-20T13:02:43.03" personId="{C6C63056-589F-4002-B732-B0D9ED8A5E5F}" id="{827418E7-7C1D-40C7-9C62-A34EE07B9DFF}">
    <text>formerly Sentara Nursing Center - Currituck</text>
  </threadedComment>
  <threadedComment ref="B126" dT="2019-08-20T13:01:17.62" personId="{C6C63056-589F-4002-B732-B0D9ED8A5E5F}" id="{A84A36E2-62F8-4B3E-969F-7B26B2023B71}">
    <text>formerly Autumn Care of Mocksville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1505-836D-4BAF-B12F-8176C011E3E5}">
  <dimension ref="A1:G226"/>
  <sheetViews>
    <sheetView tabSelected="1" topLeftCell="B208" zoomScaleNormal="100" workbookViewId="0">
      <selection activeCell="B229" sqref="B229"/>
    </sheetView>
  </sheetViews>
  <sheetFormatPr defaultRowHeight="15"/>
  <cols>
    <col min="1" max="1" width="4.7109375" hidden="1" customWidth="1"/>
    <col min="2" max="2" width="58.7109375" bestFit="1" customWidth="1"/>
    <col min="3" max="3" width="12.42578125" customWidth="1"/>
    <col min="4" max="4" width="5.28515625" customWidth="1"/>
    <col min="5" max="5" width="7.42578125" customWidth="1"/>
    <col min="6" max="6" width="5.5703125" customWidth="1"/>
    <col min="7" max="7" width="11.5703125" bestFit="1" customWidth="1"/>
  </cols>
  <sheetData>
    <row r="1" spans="1:7" ht="15.75">
      <c r="B1" s="32" t="s">
        <v>0</v>
      </c>
      <c r="C1" s="32"/>
      <c r="D1" s="32"/>
      <c r="E1" s="32"/>
      <c r="F1" s="32"/>
      <c r="G1" s="32"/>
    </row>
    <row r="2" spans="1:7">
      <c r="B2" s="33" t="s">
        <v>1</v>
      </c>
      <c r="C2" s="33"/>
      <c r="D2" s="33"/>
      <c r="E2" s="33"/>
      <c r="F2" s="33"/>
      <c r="G2" s="33"/>
    </row>
    <row r="3" spans="1:7">
      <c r="B3" s="1"/>
      <c r="C3" s="1"/>
      <c r="D3" s="1"/>
      <c r="E3" s="1"/>
      <c r="F3" s="1"/>
      <c r="G3" s="1"/>
    </row>
    <row r="4" spans="1:7" ht="15.75">
      <c r="E4" s="34">
        <v>2021</v>
      </c>
      <c r="F4" s="34"/>
      <c r="G4" s="34"/>
    </row>
    <row r="5" spans="1:7" ht="39.75" customHeight="1">
      <c r="B5" s="25" t="s">
        <v>2</v>
      </c>
      <c r="C5" s="2" t="s">
        <v>3</v>
      </c>
      <c r="D5" s="2"/>
      <c r="E5" s="35" t="s">
        <v>4</v>
      </c>
      <c r="F5" s="35"/>
      <c r="G5" s="35"/>
    </row>
    <row r="6" spans="1:7">
      <c r="B6" s="7"/>
      <c r="C6" s="7"/>
      <c r="D6" s="7"/>
      <c r="E6" s="6" t="s">
        <v>5</v>
      </c>
      <c r="F6" s="6" t="s">
        <v>6</v>
      </c>
      <c r="G6" s="6" t="s">
        <v>7</v>
      </c>
    </row>
    <row r="7" spans="1:7">
      <c r="A7">
        <v>287</v>
      </c>
      <c r="B7" s="4" t="s">
        <v>8</v>
      </c>
      <c r="C7" s="12">
        <v>3.5699999999999363</v>
      </c>
      <c r="D7" s="13"/>
      <c r="E7" s="14">
        <v>3</v>
      </c>
      <c r="F7" s="14">
        <v>2021</v>
      </c>
      <c r="G7" s="15">
        <v>300845</v>
      </c>
    </row>
    <row r="8" spans="1:7">
      <c r="A8">
        <v>1</v>
      </c>
      <c r="B8" s="3" t="s">
        <v>9</v>
      </c>
      <c r="C8" s="12">
        <v>13.200000000000045</v>
      </c>
      <c r="D8" s="13"/>
      <c r="E8" s="14">
        <v>3</v>
      </c>
      <c r="F8" s="14">
        <v>2021</v>
      </c>
      <c r="G8" s="15">
        <v>131527</v>
      </c>
    </row>
    <row r="9" spans="1:7">
      <c r="A9">
        <v>193</v>
      </c>
      <c r="B9" s="4" t="s">
        <v>10</v>
      </c>
      <c r="C9" s="12">
        <v>3.4000000000000909</v>
      </c>
      <c r="D9" s="13"/>
      <c r="E9" s="14">
        <v>3</v>
      </c>
      <c r="F9" s="14">
        <v>2021</v>
      </c>
      <c r="G9" s="15">
        <v>162836</v>
      </c>
    </row>
    <row r="10" spans="1:7">
      <c r="A10">
        <v>60</v>
      </c>
      <c r="B10" s="4" t="s">
        <v>11</v>
      </c>
      <c r="C10" s="12">
        <v>25.160000000000082</v>
      </c>
      <c r="D10" s="13"/>
      <c r="E10" s="14">
        <v>3</v>
      </c>
      <c r="F10" s="14">
        <v>2021</v>
      </c>
      <c r="G10" s="15">
        <v>107658</v>
      </c>
    </row>
    <row r="11" spans="1:7">
      <c r="A11">
        <v>61</v>
      </c>
      <c r="B11" s="3" t="s">
        <v>12</v>
      </c>
      <c r="C11" s="12">
        <v>32.259999999999991</v>
      </c>
      <c r="D11" s="13"/>
      <c r="E11" s="14">
        <v>3</v>
      </c>
      <c r="F11" s="14">
        <v>2021</v>
      </c>
      <c r="G11" s="15">
        <v>110808</v>
      </c>
    </row>
    <row r="12" spans="1:7">
      <c r="A12">
        <v>228</v>
      </c>
      <c r="B12" s="3" t="s">
        <v>13</v>
      </c>
      <c r="C12" s="12">
        <v>8.3099999999999454</v>
      </c>
      <c r="D12" s="13"/>
      <c r="E12" s="14">
        <v>3</v>
      </c>
      <c r="F12" s="14">
        <v>2021</v>
      </c>
      <c r="G12" s="15">
        <v>76979</v>
      </c>
    </row>
    <row r="13" spans="1:7">
      <c r="A13">
        <v>23</v>
      </c>
      <c r="B13" s="4" t="s">
        <v>14</v>
      </c>
      <c r="C13" s="12">
        <v>8.1600000000000819</v>
      </c>
      <c r="D13" s="13"/>
      <c r="E13" s="14">
        <v>3</v>
      </c>
      <c r="F13" s="14">
        <v>2021</v>
      </c>
      <c r="G13" s="15">
        <v>96270</v>
      </c>
    </row>
    <row r="14" spans="1:7">
      <c r="A14">
        <v>169</v>
      </c>
      <c r="B14" s="3" t="s">
        <v>15</v>
      </c>
      <c r="C14" s="12">
        <v>27.75</v>
      </c>
      <c r="D14" s="13"/>
      <c r="E14" s="14">
        <v>3</v>
      </c>
      <c r="F14" s="14">
        <v>2021</v>
      </c>
      <c r="G14" s="15">
        <v>69734</v>
      </c>
    </row>
    <row r="15" spans="1:7">
      <c r="A15">
        <v>258</v>
      </c>
      <c r="B15" s="3" t="s">
        <v>16</v>
      </c>
      <c r="C15" s="12">
        <v>6.4200000000000728</v>
      </c>
      <c r="D15" s="13"/>
      <c r="E15" s="14">
        <v>3</v>
      </c>
      <c r="F15" s="14">
        <v>2021</v>
      </c>
      <c r="G15" s="15">
        <v>345594</v>
      </c>
    </row>
    <row r="16" spans="1:7">
      <c r="A16">
        <v>141</v>
      </c>
      <c r="B16" s="3" t="s">
        <v>17</v>
      </c>
      <c r="C16" s="12">
        <v>17.940000000000055</v>
      </c>
      <c r="D16" s="13"/>
      <c r="E16" s="14">
        <v>3</v>
      </c>
      <c r="F16" s="14">
        <v>2021</v>
      </c>
      <c r="G16" s="15">
        <v>91463</v>
      </c>
    </row>
    <row r="17" spans="1:7">
      <c r="A17">
        <v>33</v>
      </c>
      <c r="B17" s="3" t="s">
        <v>18</v>
      </c>
      <c r="C17" s="12">
        <v>32.5</v>
      </c>
      <c r="D17" s="13"/>
      <c r="E17" s="14">
        <v>3</v>
      </c>
      <c r="F17" s="14">
        <v>2021</v>
      </c>
      <c r="G17" s="15">
        <v>96241</v>
      </c>
    </row>
    <row r="18" spans="1:7">
      <c r="A18">
        <v>181</v>
      </c>
      <c r="B18" s="3" t="s">
        <v>19</v>
      </c>
      <c r="C18" s="12">
        <v>32.5</v>
      </c>
      <c r="D18" s="13"/>
      <c r="E18" s="14">
        <v>3</v>
      </c>
      <c r="F18" s="14">
        <v>2021</v>
      </c>
      <c r="G18" s="15">
        <v>405785</v>
      </c>
    </row>
    <row r="19" spans="1:7">
      <c r="A19">
        <v>68</v>
      </c>
      <c r="B19" s="3" t="s">
        <v>20</v>
      </c>
      <c r="C19" s="12">
        <v>32.5</v>
      </c>
      <c r="D19" s="13"/>
      <c r="E19" s="14">
        <v>3</v>
      </c>
      <c r="F19" s="14">
        <v>2021</v>
      </c>
      <c r="G19" s="15">
        <v>264087</v>
      </c>
    </row>
    <row r="20" spans="1:7">
      <c r="A20">
        <v>69</v>
      </c>
      <c r="B20" s="3" t="s">
        <v>21</v>
      </c>
      <c r="C20" s="12">
        <v>32.5</v>
      </c>
      <c r="D20" s="13"/>
      <c r="E20" s="14">
        <v>3</v>
      </c>
      <c r="F20" s="14">
        <v>2021</v>
      </c>
      <c r="G20" s="15">
        <v>745472</v>
      </c>
    </row>
    <row r="21" spans="1:7">
      <c r="A21">
        <v>57</v>
      </c>
      <c r="B21" s="3" t="s">
        <v>22</v>
      </c>
      <c r="C21" s="12">
        <v>32.5</v>
      </c>
      <c r="D21" s="13"/>
      <c r="E21" s="14">
        <v>3</v>
      </c>
      <c r="F21" s="14">
        <v>2021</v>
      </c>
      <c r="G21" s="15">
        <v>73207</v>
      </c>
    </row>
    <row r="22" spans="1:7">
      <c r="A22">
        <v>58</v>
      </c>
      <c r="B22" s="3" t="s">
        <v>23</v>
      </c>
      <c r="C22" s="12">
        <v>5.9900000000000091</v>
      </c>
      <c r="D22" s="13"/>
      <c r="E22" s="14">
        <v>3</v>
      </c>
      <c r="F22" s="14">
        <v>2021</v>
      </c>
      <c r="G22" s="15">
        <v>87802</v>
      </c>
    </row>
    <row r="23" spans="1:7">
      <c r="A23">
        <v>264</v>
      </c>
      <c r="B23" s="3" t="s">
        <v>24</v>
      </c>
      <c r="C23" s="12">
        <v>8.91</v>
      </c>
      <c r="D23" s="13"/>
      <c r="E23" s="14">
        <v>3</v>
      </c>
      <c r="F23" s="14">
        <v>2021</v>
      </c>
      <c r="G23" s="15">
        <v>109890</v>
      </c>
    </row>
    <row r="24" spans="1:7">
      <c r="A24">
        <v>332</v>
      </c>
      <c r="B24" s="3" t="s">
        <v>25</v>
      </c>
      <c r="C24" s="12">
        <v>25.730000000000018</v>
      </c>
      <c r="D24" s="13"/>
      <c r="E24" s="14">
        <v>3</v>
      </c>
      <c r="F24" s="14">
        <v>2021</v>
      </c>
      <c r="G24" s="15">
        <v>49706</v>
      </c>
    </row>
    <row r="25" spans="1:7">
      <c r="A25">
        <v>302</v>
      </c>
      <c r="B25" s="3" t="s">
        <v>26</v>
      </c>
      <c r="C25" s="12">
        <v>18.309999999999945</v>
      </c>
      <c r="D25" s="13"/>
      <c r="E25" s="14">
        <v>3</v>
      </c>
      <c r="F25" s="14">
        <v>2021</v>
      </c>
      <c r="G25" s="15">
        <v>88021</v>
      </c>
    </row>
    <row r="26" spans="1:7">
      <c r="A26">
        <v>175</v>
      </c>
      <c r="B26" s="3" t="s">
        <v>27</v>
      </c>
      <c r="C26" s="12">
        <v>10.069999999999936</v>
      </c>
      <c r="D26" s="13"/>
      <c r="E26" s="14">
        <v>3</v>
      </c>
      <c r="F26" s="14">
        <v>2021</v>
      </c>
      <c r="G26" s="15">
        <v>125588</v>
      </c>
    </row>
    <row r="27" spans="1:7">
      <c r="A27">
        <v>66</v>
      </c>
      <c r="B27" s="3" t="s">
        <v>28</v>
      </c>
      <c r="C27" s="12">
        <v>19.559999999999945</v>
      </c>
      <c r="D27" s="13"/>
      <c r="E27" s="14">
        <v>3</v>
      </c>
      <c r="F27" s="14">
        <v>2021</v>
      </c>
      <c r="G27" s="15">
        <v>80179</v>
      </c>
    </row>
    <row r="28" spans="1:7">
      <c r="A28">
        <v>25</v>
      </c>
      <c r="B28" s="4" t="s">
        <v>29</v>
      </c>
      <c r="C28" s="12">
        <v>12.960000000000036</v>
      </c>
      <c r="D28" s="13"/>
      <c r="E28" s="14">
        <v>3</v>
      </c>
      <c r="F28" s="14">
        <v>2021</v>
      </c>
      <c r="G28" s="15">
        <v>1631433</v>
      </c>
    </row>
    <row r="29" spans="1:7">
      <c r="A29">
        <v>223</v>
      </c>
      <c r="B29" s="3" t="s">
        <v>30</v>
      </c>
      <c r="C29" s="12">
        <v>21.940000000000055</v>
      </c>
      <c r="D29" s="13"/>
      <c r="E29" s="14">
        <v>3</v>
      </c>
      <c r="F29" s="14">
        <v>2021</v>
      </c>
      <c r="G29" s="15">
        <v>930246</v>
      </c>
    </row>
    <row r="30" spans="1:7">
      <c r="A30">
        <v>26</v>
      </c>
      <c r="B30" s="4" t="s">
        <v>31</v>
      </c>
      <c r="C30" s="12">
        <v>9.2599999999999909</v>
      </c>
      <c r="D30" s="13"/>
      <c r="E30" s="14">
        <v>3</v>
      </c>
      <c r="F30" s="14">
        <v>2021</v>
      </c>
      <c r="G30" s="15">
        <v>1065483</v>
      </c>
    </row>
    <row r="31" spans="1:7">
      <c r="A31">
        <v>59</v>
      </c>
      <c r="B31" s="3" t="s">
        <v>32</v>
      </c>
      <c r="C31" s="12">
        <v>7.1700000000000728</v>
      </c>
      <c r="D31" s="13"/>
      <c r="E31" s="14">
        <v>3</v>
      </c>
      <c r="F31" s="14">
        <v>2021</v>
      </c>
      <c r="G31" s="15">
        <v>103049</v>
      </c>
    </row>
    <row r="32" spans="1:7">
      <c r="A32">
        <v>31</v>
      </c>
      <c r="B32" s="4" t="s">
        <v>33</v>
      </c>
      <c r="C32" s="12">
        <v>9.9600000000000364</v>
      </c>
      <c r="D32" s="13"/>
      <c r="E32" s="14">
        <v>3</v>
      </c>
      <c r="F32" s="14">
        <v>2021</v>
      </c>
      <c r="G32" s="15">
        <v>279068</v>
      </c>
    </row>
    <row r="33" spans="1:7">
      <c r="A33">
        <v>2</v>
      </c>
      <c r="B33" s="3" t="s">
        <v>34</v>
      </c>
      <c r="C33" s="12">
        <v>19.539999999999964</v>
      </c>
      <c r="D33" s="13"/>
      <c r="E33" s="14">
        <v>3</v>
      </c>
      <c r="F33" s="14">
        <v>2021</v>
      </c>
      <c r="G33" s="15">
        <v>83380</v>
      </c>
    </row>
    <row r="34" spans="1:7">
      <c r="A34">
        <v>3</v>
      </c>
      <c r="B34" s="4" t="s">
        <v>35</v>
      </c>
      <c r="C34" s="12">
        <v>18.910000000000082</v>
      </c>
      <c r="D34" s="13"/>
      <c r="E34" s="14">
        <v>3</v>
      </c>
      <c r="F34" s="14">
        <v>2021</v>
      </c>
      <c r="G34" s="15">
        <v>228983</v>
      </c>
    </row>
    <row r="35" spans="1:7">
      <c r="A35">
        <v>284</v>
      </c>
      <c r="B35" s="4" t="s">
        <v>36</v>
      </c>
      <c r="C35" s="12">
        <v>22.099999999999909</v>
      </c>
      <c r="D35" s="13"/>
      <c r="E35" s="14">
        <v>3</v>
      </c>
      <c r="F35" s="14">
        <v>2021</v>
      </c>
      <c r="G35" s="15">
        <v>213346</v>
      </c>
    </row>
    <row r="36" spans="1:7">
      <c r="A36">
        <v>222</v>
      </c>
      <c r="B36" s="4" t="s">
        <v>37</v>
      </c>
      <c r="C36" s="12">
        <v>20.869999999999891</v>
      </c>
      <c r="D36" s="13"/>
      <c r="E36" s="14">
        <v>3</v>
      </c>
      <c r="F36" s="14">
        <v>2021</v>
      </c>
      <c r="G36" s="15">
        <v>57968</v>
      </c>
    </row>
    <row r="37" spans="1:7">
      <c r="A37">
        <v>164</v>
      </c>
      <c r="B37" s="3" t="s">
        <v>38</v>
      </c>
      <c r="C37" s="12">
        <v>17.029999999999973</v>
      </c>
      <c r="D37" s="13"/>
      <c r="E37" s="14">
        <v>3</v>
      </c>
      <c r="F37" s="14">
        <v>2021</v>
      </c>
      <c r="G37" s="15">
        <v>511980</v>
      </c>
    </row>
    <row r="38" spans="1:7">
      <c r="A38">
        <v>346</v>
      </c>
      <c r="B38" s="3" t="s">
        <v>39</v>
      </c>
      <c r="C38" s="12">
        <v>17.019999999999982</v>
      </c>
      <c r="D38" s="13"/>
      <c r="E38" s="14">
        <v>3</v>
      </c>
      <c r="F38" s="14">
        <v>2021</v>
      </c>
      <c r="G38" s="15">
        <v>75381</v>
      </c>
    </row>
    <row r="39" spans="1:7">
      <c r="A39">
        <v>405</v>
      </c>
      <c r="B39" s="3" t="s">
        <v>40</v>
      </c>
      <c r="C39" s="12">
        <v>12.369999999999891</v>
      </c>
      <c r="D39" s="13"/>
      <c r="E39" s="14">
        <v>3</v>
      </c>
      <c r="F39" s="14">
        <v>2021</v>
      </c>
      <c r="G39" s="15">
        <v>73943</v>
      </c>
    </row>
    <row r="40" spans="1:7">
      <c r="A40">
        <v>386</v>
      </c>
      <c r="B40" s="3" t="s">
        <v>41</v>
      </c>
      <c r="C40" s="12">
        <v>19.299999999999955</v>
      </c>
      <c r="D40" s="13"/>
      <c r="E40" s="14">
        <v>3</v>
      </c>
      <c r="F40" s="14">
        <v>2021</v>
      </c>
      <c r="G40" s="15">
        <v>543486</v>
      </c>
    </row>
    <row r="41" spans="1:7">
      <c r="A41">
        <v>6</v>
      </c>
      <c r="B41" s="3" t="s">
        <v>42</v>
      </c>
      <c r="C41" s="12">
        <v>1</v>
      </c>
      <c r="D41" s="13"/>
      <c r="E41" s="14">
        <v>3</v>
      </c>
      <c r="F41" s="14">
        <v>2021</v>
      </c>
      <c r="G41" s="15">
        <v>754596</v>
      </c>
    </row>
    <row r="42" spans="1:7">
      <c r="A42">
        <v>7</v>
      </c>
      <c r="B42" s="4" t="s">
        <v>43</v>
      </c>
      <c r="C42" s="12">
        <v>14.769999999999982</v>
      </c>
      <c r="D42" s="13"/>
      <c r="E42" s="14">
        <v>3</v>
      </c>
      <c r="F42" s="14">
        <v>2021</v>
      </c>
      <c r="G42" s="15">
        <v>681876</v>
      </c>
    </row>
    <row r="43" spans="1:7">
      <c r="A43">
        <v>399</v>
      </c>
      <c r="B43" s="3" t="s">
        <v>44</v>
      </c>
      <c r="C43" s="12">
        <v>9.4400000000000546</v>
      </c>
      <c r="D43" s="13"/>
      <c r="E43" s="14">
        <v>3</v>
      </c>
      <c r="F43" s="14">
        <v>2021</v>
      </c>
      <c r="G43" s="15">
        <v>949895</v>
      </c>
    </row>
    <row r="44" spans="1:7">
      <c r="A44">
        <v>8</v>
      </c>
      <c r="B44" s="4" t="s">
        <v>45</v>
      </c>
      <c r="C44" s="12">
        <v>17.720000000000027</v>
      </c>
      <c r="D44" s="13"/>
      <c r="E44" s="14">
        <v>3</v>
      </c>
      <c r="F44" s="14">
        <v>2021</v>
      </c>
      <c r="G44" s="15">
        <v>62203</v>
      </c>
    </row>
    <row r="45" spans="1:7">
      <c r="A45">
        <v>390</v>
      </c>
      <c r="B45" s="3" t="s">
        <v>46</v>
      </c>
      <c r="C45" s="12">
        <v>14.789999999999964</v>
      </c>
      <c r="D45" s="13"/>
      <c r="E45" s="14">
        <v>3</v>
      </c>
      <c r="F45" s="14">
        <v>2021</v>
      </c>
      <c r="G45" s="15">
        <v>491398</v>
      </c>
    </row>
    <row r="46" spans="1:7">
      <c r="A46">
        <v>10</v>
      </c>
      <c r="B46" s="3" t="s">
        <v>47</v>
      </c>
      <c r="C46" s="12">
        <v>30.230000000000018</v>
      </c>
      <c r="D46" s="13"/>
      <c r="E46" s="14">
        <v>3</v>
      </c>
      <c r="F46" s="14">
        <v>2021</v>
      </c>
      <c r="G46" s="15">
        <v>64676</v>
      </c>
    </row>
    <row r="47" spans="1:7">
      <c r="A47">
        <v>11</v>
      </c>
      <c r="B47" s="4" t="s">
        <v>48</v>
      </c>
      <c r="C47" s="12">
        <v>25.470000000000027</v>
      </c>
      <c r="D47" s="13"/>
      <c r="E47" s="14">
        <v>3</v>
      </c>
      <c r="F47" s="14">
        <v>2021</v>
      </c>
      <c r="G47" s="15">
        <v>645975</v>
      </c>
    </row>
    <row r="48" spans="1:7">
      <c r="A48">
        <v>13</v>
      </c>
      <c r="B48" s="4" t="s">
        <v>49</v>
      </c>
      <c r="C48" s="12">
        <v>11.710000000000036</v>
      </c>
      <c r="D48" s="13"/>
      <c r="E48" s="14">
        <v>3</v>
      </c>
      <c r="F48" s="14">
        <v>2021</v>
      </c>
      <c r="G48" s="15">
        <v>66573</v>
      </c>
    </row>
    <row r="49" spans="1:7">
      <c r="A49">
        <v>14</v>
      </c>
      <c r="B49" s="3" t="s">
        <v>50</v>
      </c>
      <c r="C49" s="12">
        <v>15.190000000000055</v>
      </c>
      <c r="D49" s="13"/>
      <c r="E49" s="14">
        <v>3</v>
      </c>
      <c r="F49" s="14">
        <v>2021</v>
      </c>
      <c r="G49" s="15">
        <v>161121</v>
      </c>
    </row>
    <row r="50" spans="1:7">
      <c r="A50">
        <v>15</v>
      </c>
      <c r="B50" s="4" t="s">
        <v>51</v>
      </c>
      <c r="C50" s="12">
        <v>3.6700000000000728</v>
      </c>
      <c r="D50" s="13"/>
      <c r="E50" s="14">
        <v>3</v>
      </c>
      <c r="F50" s="14">
        <v>2021</v>
      </c>
      <c r="G50" s="15">
        <f>7949+59424</f>
        <v>67373</v>
      </c>
    </row>
    <row r="51" spans="1:7">
      <c r="A51">
        <v>158</v>
      </c>
      <c r="B51" s="3" t="s">
        <v>52</v>
      </c>
      <c r="C51" s="12">
        <v>26.549999999999955</v>
      </c>
      <c r="D51" s="13"/>
      <c r="E51" s="14">
        <v>3</v>
      </c>
      <c r="F51" s="14">
        <v>2021</v>
      </c>
      <c r="G51" s="15">
        <v>196698</v>
      </c>
    </row>
    <row r="52" spans="1:7">
      <c r="A52">
        <v>18</v>
      </c>
      <c r="B52" s="3" t="s">
        <v>53</v>
      </c>
      <c r="C52" s="12">
        <v>22.990000000000009</v>
      </c>
      <c r="D52" s="13"/>
      <c r="E52" s="14">
        <v>3</v>
      </c>
      <c r="F52" s="14">
        <v>2021</v>
      </c>
      <c r="G52" s="15">
        <v>62022</v>
      </c>
    </row>
    <row r="53" spans="1:7">
      <c r="A53">
        <v>19</v>
      </c>
      <c r="B53" s="4" t="s">
        <v>54</v>
      </c>
      <c r="C53" s="12">
        <v>2.7100000000000364</v>
      </c>
      <c r="D53" s="13"/>
      <c r="E53" s="14">
        <v>3</v>
      </c>
      <c r="F53" s="14">
        <v>2021</v>
      </c>
      <c r="G53" s="15">
        <v>579779</v>
      </c>
    </row>
    <row r="54" spans="1:7">
      <c r="A54">
        <v>20</v>
      </c>
      <c r="B54" s="3" t="s">
        <v>55</v>
      </c>
      <c r="C54" s="12">
        <v>16.989999999999998</v>
      </c>
      <c r="D54" s="13"/>
      <c r="E54" s="14">
        <v>3</v>
      </c>
      <c r="F54" s="14">
        <v>2021</v>
      </c>
      <c r="G54" s="15">
        <v>390310</v>
      </c>
    </row>
    <row r="55" spans="1:7">
      <c r="A55">
        <v>21</v>
      </c>
      <c r="B55" s="4" t="s">
        <v>56</v>
      </c>
      <c r="C55" s="12">
        <v>19.069999999999936</v>
      </c>
      <c r="D55" s="13"/>
      <c r="E55" s="14">
        <v>3</v>
      </c>
      <c r="F55" s="14">
        <v>2021</v>
      </c>
      <c r="G55" s="15">
        <v>78781</v>
      </c>
    </row>
    <row r="56" spans="1:7">
      <c r="A56">
        <v>72</v>
      </c>
      <c r="B56" s="3" t="s">
        <v>57</v>
      </c>
      <c r="C56" s="12">
        <v>26.779999999999973</v>
      </c>
      <c r="D56" s="13"/>
      <c r="E56" s="14">
        <v>3</v>
      </c>
      <c r="F56" s="14">
        <v>2021</v>
      </c>
      <c r="G56" s="15">
        <v>83508</v>
      </c>
    </row>
    <row r="57" spans="1:7">
      <c r="A57">
        <v>393</v>
      </c>
      <c r="B57" s="3" t="s">
        <v>58</v>
      </c>
      <c r="C57" s="12">
        <v>6.4000000000000909</v>
      </c>
      <c r="D57" s="13"/>
      <c r="E57" s="14">
        <v>1</v>
      </c>
      <c r="F57" s="14">
        <v>2021</v>
      </c>
      <c r="G57" s="15">
        <v>16</v>
      </c>
    </row>
    <row r="58" spans="1:7">
      <c r="A58">
        <v>99</v>
      </c>
      <c r="B58" s="4" t="s">
        <v>59</v>
      </c>
      <c r="C58" s="12">
        <v>13.490000000000009</v>
      </c>
      <c r="D58" s="13"/>
      <c r="E58" s="14">
        <v>3</v>
      </c>
      <c r="F58" s="14">
        <v>2021</v>
      </c>
      <c r="G58" s="15">
        <v>70750</v>
      </c>
    </row>
    <row r="59" spans="1:7">
      <c r="A59">
        <v>28</v>
      </c>
      <c r="B59" s="4" t="s">
        <v>60</v>
      </c>
      <c r="C59" s="12">
        <v>12.700000000000045</v>
      </c>
      <c r="D59" s="13"/>
      <c r="E59" s="14">
        <v>3</v>
      </c>
      <c r="F59" s="14">
        <v>2021</v>
      </c>
      <c r="G59" s="15">
        <v>121159</v>
      </c>
    </row>
    <row r="60" spans="1:7">
      <c r="A60">
        <v>29</v>
      </c>
      <c r="B60" s="3" t="s">
        <v>61</v>
      </c>
      <c r="C60" s="12">
        <v>6.5099999999999909</v>
      </c>
      <c r="D60" s="13"/>
      <c r="E60" s="14">
        <v>3</v>
      </c>
      <c r="F60" s="14">
        <v>2021</v>
      </c>
      <c r="G60" s="15">
        <v>85423</v>
      </c>
    </row>
    <row r="61" spans="1:7">
      <c r="A61">
        <v>406</v>
      </c>
      <c r="B61" s="3" t="s">
        <v>62</v>
      </c>
      <c r="C61" s="12">
        <v>2.2100000000000364</v>
      </c>
      <c r="D61" s="13"/>
      <c r="E61" s="14">
        <v>3</v>
      </c>
      <c r="F61" s="14">
        <v>2021</v>
      </c>
      <c r="G61" s="15">
        <v>76515</v>
      </c>
    </row>
    <row r="62" spans="1:7">
      <c r="A62">
        <v>381</v>
      </c>
      <c r="B62" s="3" t="s">
        <v>63</v>
      </c>
      <c r="C62" s="12">
        <v>5.4100000000000819</v>
      </c>
      <c r="D62" s="13"/>
      <c r="E62" s="14">
        <v>3</v>
      </c>
      <c r="F62" s="14">
        <v>2021</v>
      </c>
      <c r="G62" s="15">
        <v>160903</v>
      </c>
    </row>
    <row r="63" spans="1:7">
      <c r="A63">
        <v>404</v>
      </c>
      <c r="B63" s="3" t="s">
        <v>64</v>
      </c>
      <c r="C63" s="12">
        <v>10.299999999999955</v>
      </c>
      <c r="D63" s="13"/>
      <c r="E63" s="14">
        <v>3</v>
      </c>
      <c r="F63" s="14">
        <v>2021</v>
      </c>
      <c r="G63" s="15">
        <v>97657</v>
      </c>
    </row>
    <row r="64" spans="1:7">
      <c r="A64">
        <v>98</v>
      </c>
      <c r="B64" s="4" t="s">
        <v>65</v>
      </c>
      <c r="C64" s="12">
        <v>20.430000000000064</v>
      </c>
      <c r="D64" s="13"/>
      <c r="E64" s="14">
        <v>3</v>
      </c>
      <c r="F64" s="14">
        <v>2021</v>
      </c>
      <c r="G64" s="15">
        <v>102708</v>
      </c>
    </row>
    <row r="65" spans="1:7">
      <c r="A65">
        <v>30</v>
      </c>
      <c r="B65" s="3" t="s">
        <v>66</v>
      </c>
      <c r="C65" s="12">
        <v>25.019999999999982</v>
      </c>
      <c r="D65" s="13"/>
      <c r="E65" s="14">
        <v>3</v>
      </c>
      <c r="F65" s="14">
        <v>2021</v>
      </c>
      <c r="G65" s="15">
        <v>210976</v>
      </c>
    </row>
    <row r="66" spans="1:7">
      <c r="A66">
        <v>40</v>
      </c>
      <c r="B66" s="4" t="s">
        <v>67</v>
      </c>
      <c r="C66" s="12">
        <v>7.8800000000001091</v>
      </c>
      <c r="D66" s="13"/>
      <c r="E66" s="14">
        <v>3</v>
      </c>
      <c r="F66" s="14">
        <v>2021</v>
      </c>
      <c r="G66" s="15">
        <v>66019</v>
      </c>
    </row>
    <row r="67" spans="1:7">
      <c r="A67">
        <v>286</v>
      </c>
      <c r="B67" s="4" t="s">
        <v>68</v>
      </c>
      <c r="C67" s="12">
        <v>23.93</v>
      </c>
      <c r="D67" s="13"/>
      <c r="E67" s="14">
        <v>3</v>
      </c>
      <c r="F67" s="14">
        <v>2021</v>
      </c>
      <c r="G67" s="15">
        <f>16205+5591+68262+25270</f>
        <v>115328</v>
      </c>
    </row>
    <row r="68" spans="1:7">
      <c r="A68">
        <v>35</v>
      </c>
      <c r="B68" s="4" t="s">
        <v>69</v>
      </c>
      <c r="C68" s="12">
        <v>7.75</v>
      </c>
      <c r="D68" s="13"/>
      <c r="E68" s="14">
        <v>3</v>
      </c>
      <c r="F68" s="14">
        <v>2021</v>
      </c>
      <c r="G68" s="15">
        <f>8563+42349+17399</f>
        <v>68311</v>
      </c>
    </row>
    <row r="69" spans="1:7">
      <c r="A69">
        <v>348</v>
      </c>
      <c r="B69" s="4" t="s">
        <v>70</v>
      </c>
      <c r="C69" s="12">
        <v>1.6800000000000637</v>
      </c>
      <c r="D69" s="13"/>
      <c r="E69" s="14">
        <v>3</v>
      </c>
      <c r="F69" s="14">
        <v>2021</v>
      </c>
      <c r="G69" s="15">
        <f>139142+1558282-25000-722229</f>
        <v>950195</v>
      </c>
    </row>
    <row r="70" spans="1:7">
      <c r="A70">
        <v>67</v>
      </c>
      <c r="B70" s="4" t="s">
        <v>71</v>
      </c>
      <c r="C70" s="12">
        <v>1</v>
      </c>
      <c r="D70" s="13"/>
      <c r="E70" s="14">
        <v>3</v>
      </c>
      <c r="F70" s="14">
        <v>2021</v>
      </c>
      <c r="G70" s="15">
        <v>511918</v>
      </c>
    </row>
    <row r="71" spans="1:7">
      <c r="A71">
        <v>62</v>
      </c>
      <c r="B71" s="3" t="s">
        <v>72</v>
      </c>
      <c r="C71" s="12">
        <v>15.6400000000001</v>
      </c>
      <c r="D71" s="13"/>
      <c r="E71" s="14">
        <v>3</v>
      </c>
      <c r="F71" s="14">
        <v>2021</v>
      </c>
      <c r="G71" s="15">
        <v>109816</v>
      </c>
    </row>
    <row r="72" spans="1:7">
      <c r="A72">
        <v>63</v>
      </c>
      <c r="B72" s="3" t="s">
        <v>73</v>
      </c>
      <c r="C72" s="12">
        <v>24.619999999999891</v>
      </c>
      <c r="D72" s="13"/>
      <c r="E72" s="14">
        <v>3</v>
      </c>
      <c r="F72" s="14">
        <v>2021</v>
      </c>
      <c r="G72" s="15">
        <v>137925</v>
      </c>
    </row>
    <row r="73" spans="1:7">
      <c r="A73">
        <v>44</v>
      </c>
      <c r="B73" s="3" t="s">
        <v>74</v>
      </c>
      <c r="C73" s="12">
        <v>32.5</v>
      </c>
      <c r="D73" s="13"/>
      <c r="E73" s="14">
        <v>3</v>
      </c>
      <c r="F73" s="14">
        <v>2021</v>
      </c>
      <c r="G73" s="15">
        <f>6840+168458+25823+26564-26564</f>
        <v>201121</v>
      </c>
    </row>
    <row r="74" spans="1:7">
      <c r="A74">
        <v>64</v>
      </c>
      <c r="B74" s="3" t="s">
        <v>75</v>
      </c>
      <c r="C74" s="12">
        <v>23.910000000000082</v>
      </c>
      <c r="D74" s="13"/>
      <c r="E74" s="14">
        <v>3</v>
      </c>
      <c r="F74" s="14">
        <v>2021</v>
      </c>
      <c r="G74" s="15">
        <v>105383</v>
      </c>
    </row>
    <row r="75" spans="1:7">
      <c r="A75">
        <v>46</v>
      </c>
      <c r="B75" s="4" t="s">
        <v>76</v>
      </c>
      <c r="C75" s="12">
        <v>20.25</v>
      </c>
      <c r="D75" s="13"/>
      <c r="E75" s="14">
        <v>3</v>
      </c>
      <c r="F75" s="14">
        <v>2021</v>
      </c>
      <c r="G75" s="15">
        <v>36164</v>
      </c>
    </row>
    <row r="76" spans="1:7">
      <c r="A76">
        <v>47</v>
      </c>
      <c r="B76" s="4" t="s">
        <v>77</v>
      </c>
      <c r="C76" s="12">
        <v>32.5</v>
      </c>
      <c r="D76" s="13"/>
      <c r="E76" s="14">
        <v>3</v>
      </c>
      <c r="F76" s="14">
        <v>2021</v>
      </c>
      <c r="G76" s="15">
        <v>227215</v>
      </c>
    </row>
    <row r="77" spans="1:7">
      <c r="A77">
        <v>48</v>
      </c>
      <c r="B77" s="3" t="s">
        <v>78</v>
      </c>
      <c r="C77" s="12">
        <v>24.630000000000109</v>
      </c>
      <c r="D77" s="13"/>
      <c r="E77" s="14">
        <v>3</v>
      </c>
      <c r="F77" s="14">
        <v>2021</v>
      </c>
      <c r="G77" s="15">
        <v>84360</v>
      </c>
    </row>
    <row r="78" spans="1:7">
      <c r="A78">
        <v>50</v>
      </c>
      <c r="B78" s="4" t="s">
        <v>79</v>
      </c>
      <c r="C78" s="12">
        <v>20.569999999999936</v>
      </c>
      <c r="D78" s="13"/>
      <c r="E78" s="14">
        <v>3</v>
      </c>
      <c r="F78" s="14">
        <v>2021</v>
      </c>
      <c r="G78" s="15">
        <v>55332</v>
      </c>
    </row>
    <row r="79" spans="1:7">
      <c r="A79">
        <v>52</v>
      </c>
      <c r="B79" s="4" t="s">
        <v>80</v>
      </c>
      <c r="C79" s="12">
        <v>18.410000000000082</v>
      </c>
      <c r="D79" s="13"/>
      <c r="E79" s="14">
        <v>3</v>
      </c>
      <c r="F79" s="14">
        <v>2021</v>
      </c>
      <c r="G79" s="15">
        <v>462065</v>
      </c>
    </row>
    <row r="80" spans="1:7">
      <c r="A80">
        <v>53</v>
      </c>
      <c r="B80" s="4" t="s">
        <v>81</v>
      </c>
      <c r="C80" s="12">
        <v>1.4200000000000728</v>
      </c>
      <c r="D80" s="13"/>
      <c r="E80" s="14">
        <v>3</v>
      </c>
      <c r="F80" s="14">
        <v>2021</v>
      </c>
      <c r="G80" s="15">
        <v>71750</v>
      </c>
    </row>
    <row r="81" spans="1:7">
      <c r="A81">
        <v>54</v>
      </c>
      <c r="B81" s="4" t="s">
        <v>82</v>
      </c>
      <c r="C81" s="12">
        <v>6.2300000000000182</v>
      </c>
      <c r="D81" s="13"/>
      <c r="E81" s="14">
        <v>3</v>
      </c>
      <c r="F81" s="14">
        <v>2021</v>
      </c>
      <c r="G81" s="15">
        <v>28058</v>
      </c>
    </row>
    <row r="82" spans="1:7">
      <c r="A82">
        <v>55</v>
      </c>
      <c r="B82" s="4" t="s">
        <v>83</v>
      </c>
      <c r="C82" s="12">
        <v>32.5</v>
      </c>
      <c r="D82" s="13"/>
      <c r="E82" s="14">
        <v>3</v>
      </c>
      <c r="F82" s="14">
        <v>2021</v>
      </c>
      <c r="G82" s="15">
        <v>86943</v>
      </c>
    </row>
    <row r="83" spans="1:7">
      <c r="A83">
        <v>56</v>
      </c>
      <c r="B83" s="4" t="s">
        <v>84</v>
      </c>
      <c r="C83" s="12">
        <v>20.8599999999999</v>
      </c>
      <c r="D83" s="13"/>
      <c r="E83" s="14">
        <v>3</v>
      </c>
      <c r="F83" s="14">
        <v>2021</v>
      </c>
      <c r="G83" s="15">
        <v>1019331</v>
      </c>
    </row>
    <row r="84" spans="1:7">
      <c r="A84">
        <v>45</v>
      </c>
      <c r="B84" s="4" t="s">
        <v>85</v>
      </c>
      <c r="C84" s="12">
        <v>17.420000000000073</v>
      </c>
      <c r="D84" s="13"/>
      <c r="E84" s="14">
        <v>3</v>
      </c>
      <c r="F84" s="14">
        <v>2021</v>
      </c>
      <c r="G84" s="15">
        <v>924621</v>
      </c>
    </row>
    <row r="85" spans="1:7">
      <c r="A85">
        <v>43</v>
      </c>
      <c r="B85" s="3" t="s">
        <v>86</v>
      </c>
      <c r="C85" s="12">
        <v>13.970000000000027</v>
      </c>
      <c r="D85" s="13"/>
      <c r="E85" s="14">
        <v>3</v>
      </c>
      <c r="F85" s="14">
        <v>2021</v>
      </c>
      <c r="G85" s="15">
        <v>43367</v>
      </c>
    </row>
    <row r="86" spans="1:7">
      <c r="A86">
        <v>70</v>
      </c>
      <c r="B86" s="4" t="s">
        <v>87</v>
      </c>
      <c r="C86" s="12">
        <v>32.200000000000045</v>
      </c>
      <c r="D86" s="13"/>
      <c r="E86" s="14">
        <v>3</v>
      </c>
      <c r="F86" s="14">
        <v>2021</v>
      </c>
      <c r="G86" s="15">
        <v>209682</v>
      </c>
    </row>
    <row r="87" spans="1:7">
      <c r="A87">
        <v>27</v>
      </c>
      <c r="B87" s="4" t="s">
        <v>88</v>
      </c>
      <c r="C87" s="12">
        <v>3.7200000000000273</v>
      </c>
      <c r="D87" s="13"/>
      <c r="E87" s="14">
        <v>3</v>
      </c>
      <c r="F87" s="14">
        <v>2021</v>
      </c>
      <c r="G87" s="15">
        <v>87509</v>
      </c>
    </row>
    <row r="88" spans="1:7">
      <c r="A88">
        <v>105</v>
      </c>
      <c r="B88" s="4" t="s">
        <v>89</v>
      </c>
      <c r="C88" s="12">
        <v>27.420000000000073</v>
      </c>
      <c r="D88" s="13"/>
      <c r="E88" s="14">
        <v>3</v>
      </c>
      <c r="F88" s="14">
        <v>2021</v>
      </c>
      <c r="G88" s="15">
        <v>218955</v>
      </c>
    </row>
    <row r="89" spans="1:7">
      <c r="A89">
        <v>407</v>
      </c>
      <c r="B89" s="3" t="s">
        <v>90</v>
      </c>
      <c r="C89" s="12">
        <v>16.869999999999891</v>
      </c>
      <c r="D89" s="13"/>
      <c r="E89" s="14">
        <v>3</v>
      </c>
      <c r="F89" s="14">
        <v>2021</v>
      </c>
      <c r="G89" s="15">
        <v>37479</v>
      </c>
    </row>
    <row r="90" spans="1:7">
      <c r="A90">
        <v>384</v>
      </c>
      <c r="B90" s="3" t="s">
        <v>91</v>
      </c>
      <c r="C90" s="12">
        <v>13.1099999999999</v>
      </c>
      <c r="D90" s="13"/>
      <c r="E90" s="14">
        <v>3</v>
      </c>
      <c r="F90" s="14">
        <v>2021</v>
      </c>
      <c r="G90" s="15">
        <v>89329</v>
      </c>
    </row>
    <row r="91" spans="1:7">
      <c r="A91">
        <v>113</v>
      </c>
      <c r="B91" s="3" t="s">
        <v>92</v>
      </c>
      <c r="C91" s="12">
        <v>7.9900000000000091</v>
      </c>
      <c r="D91" s="13"/>
      <c r="E91" s="14">
        <v>3</v>
      </c>
      <c r="F91" s="14">
        <v>2021</v>
      </c>
      <c r="G91" s="15">
        <v>59285</v>
      </c>
    </row>
    <row r="92" spans="1:7">
      <c r="A92">
        <v>109</v>
      </c>
      <c r="B92" s="4" t="s">
        <v>93</v>
      </c>
      <c r="C92" s="12">
        <v>32.089999999999918</v>
      </c>
      <c r="D92" s="13"/>
      <c r="E92" s="14">
        <v>3</v>
      </c>
      <c r="F92" s="14">
        <v>2021</v>
      </c>
      <c r="G92" s="15">
        <v>1057941</v>
      </c>
    </row>
    <row r="93" spans="1:7">
      <c r="A93">
        <v>110</v>
      </c>
      <c r="B93" s="3" t="s">
        <v>94</v>
      </c>
      <c r="C93" s="12">
        <v>32.5</v>
      </c>
      <c r="D93" s="13"/>
      <c r="E93" s="14">
        <v>3</v>
      </c>
      <c r="F93" s="14">
        <v>2021</v>
      </c>
      <c r="G93" s="15">
        <v>46040</v>
      </c>
    </row>
    <row r="94" spans="1:7">
      <c r="A94">
        <v>112</v>
      </c>
      <c r="B94" s="3" t="s">
        <v>95</v>
      </c>
      <c r="C94" s="12">
        <v>18.940000000000055</v>
      </c>
      <c r="D94" s="13"/>
      <c r="E94" s="14">
        <v>3</v>
      </c>
      <c r="F94" s="14">
        <v>2021</v>
      </c>
      <c r="G94" s="15">
        <v>112320</v>
      </c>
    </row>
    <row r="95" spans="1:7">
      <c r="A95">
        <v>41</v>
      </c>
      <c r="B95" s="3" t="s">
        <v>96</v>
      </c>
      <c r="C95" s="12">
        <v>24.130000000000109</v>
      </c>
      <c r="D95" s="13"/>
      <c r="E95" s="14">
        <v>3</v>
      </c>
      <c r="F95" s="14">
        <v>2021</v>
      </c>
      <c r="G95" s="15">
        <v>99757</v>
      </c>
    </row>
    <row r="96" spans="1:7">
      <c r="A96">
        <v>38</v>
      </c>
      <c r="B96" s="3" t="s">
        <v>97</v>
      </c>
      <c r="C96" s="12">
        <v>18.900000000000091</v>
      </c>
      <c r="D96" s="13"/>
      <c r="E96" s="14">
        <v>3</v>
      </c>
      <c r="F96" s="14">
        <v>2021</v>
      </c>
      <c r="G96" s="15">
        <v>150104</v>
      </c>
    </row>
    <row r="97" spans="1:7">
      <c r="A97">
        <v>114</v>
      </c>
      <c r="B97" s="3" t="s">
        <v>98</v>
      </c>
      <c r="C97" s="12">
        <v>3.8199999999999363</v>
      </c>
      <c r="D97" s="13"/>
      <c r="E97" s="14">
        <v>3</v>
      </c>
      <c r="F97" s="14">
        <v>2021</v>
      </c>
      <c r="G97" s="15">
        <v>97519</v>
      </c>
    </row>
    <row r="98" spans="1:7">
      <c r="A98">
        <v>95</v>
      </c>
      <c r="B98" s="3" t="s">
        <v>99</v>
      </c>
      <c r="C98" s="12">
        <v>4.6500000000000909</v>
      </c>
      <c r="D98" s="13"/>
      <c r="E98" s="14">
        <v>3</v>
      </c>
      <c r="F98" s="14">
        <v>2021</v>
      </c>
      <c r="G98" s="15">
        <v>240173</v>
      </c>
    </row>
    <row r="99" spans="1:7">
      <c r="A99">
        <v>115</v>
      </c>
      <c r="B99" s="4" t="s">
        <v>100</v>
      </c>
      <c r="C99" s="12">
        <v>18.460000000000036</v>
      </c>
      <c r="D99" s="13"/>
      <c r="E99" s="14">
        <v>3</v>
      </c>
      <c r="F99" s="14">
        <v>2021</v>
      </c>
      <c r="G99" s="15">
        <f>14263+45548+35162</f>
        <v>94973</v>
      </c>
    </row>
    <row r="100" spans="1:7">
      <c r="B100" s="4" t="s">
        <v>101</v>
      </c>
      <c r="C100" s="12"/>
      <c r="D100" s="13"/>
      <c r="E100" s="14">
        <v>1</v>
      </c>
      <c r="F100" s="14">
        <v>2021</v>
      </c>
      <c r="G100" s="15">
        <v>-18</v>
      </c>
    </row>
    <row r="101" spans="1:7">
      <c r="A101">
        <v>116</v>
      </c>
      <c r="B101" s="4" t="s">
        <v>101</v>
      </c>
      <c r="C101" s="12">
        <v>9.0899999999999181</v>
      </c>
      <c r="D101" s="13"/>
      <c r="E101" s="14">
        <v>3</v>
      </c>
      <c r="F101" s="14">
        <v>2021</v>
      </c>
      <c r="G101" s="15">
        <f>124894+4921+27357+107584-107584</f>
        <v>157172</v>
      </c>
    </row>
    <row r="102" spans="1:7">
      <c r="A102">
        <v>117</v>
      </c>
      <c r="B102" s="4" t="s">
        <v>102</v>
      </c>
      <c r="C102" s="12">
        <v>18.1099999999999</v>
      </c>
      <c r="D102" s="13"/>
      <c r="E102" s="14">
        <v>3</v>
      </c>
      <c r="F102" s="14">
        <v>2021</v>
      </c>
      <c r="G102" s="15">
        <f>14092+22536+243212+24841-24841</f>
        <v>279840</v>
      </c>
    </row>
    <row r="103" spans="1:7">
      <c r="A103">
        <v>118</v>
      </c>
      <c r="B103" s="3" t="s">
        <v>103</v>
      </c>
      <c r="C103" s="12"/>
      <c r="D103" s="13"/>
      <c r="E103" s="14">
        <v>2</v>
      </c>
      <c r="F103" s="14">
        <v>2021</v>
      </c>
      <c r="G103" s="15">
        <v>32</v>
      </c>
    </row>
    <row r="104" spans="1:7">
      <c r="B104" s="3" t="s">
        <v>103</v>
      </c>
      <c r="C104" s="12">
        <v>10.759999999999991</v>
      </c>
      <c r="D104" s="13"/>
      <c r="E104" s="14">
        <v>3</v>
      </c>
      <c r="F104" s="14">
        <v>2021</v>
      </c>
      <c r="G104" s="15">
        <f>184028-64800</f>
        <v>119228</v>
      </c>
    </row>
    <row r="105" spans="1:7">
      <c r="A105">
        <v>126</v>
      </c>
      <c r="B105" s="3" t="s">
        <v>104</v>
      </c>
      <c r="C105" s="12">
        <v>15.490000000000009</v>
      </c>
      <c r="D105" s="13"/>
      <c r="E105" s="14">
        <v>3</v>
      </c>
      <c r="F105" s="14">
        <v>2021</v>
      </c>
      <c r="G105" s="15">
        <f>19958+43481+9808+251866-251866</f>
        <v>73247</v>
      </c>
    </row>
    <row r="106" spans="1:7">
      <c r="A106">
        <v>84</v>
      </c>
      <c r="B106" s="3" t="s">
        <v>105</v>
      </c>
      <c r="C106" s="12">
        <v>32.5</v>
      </c>
      <c r="D106" s="13"/>
      <c r="E106" s="14">
        <v>3</v>
      </c>
      <c r="F106" s="14">
        <v>2021</v>
      </c>
      <c r="G106" s="15">
        <v>160064</v>
      </c>
    </row>
    <row r="107" spans="1:7">
      <c r="A107">
        <v>76</v>
      </c>
      <c r="B107" s="4" t="s">
        <v>106</v>
      </c>
      <c r="C107" s="12">
        <v>26.190000000000055</v>
      </c>
      <c r="D107" s="13"/>
      <c r="E107" s="14">
        <v>3</v>
      </c>
      <c r="F107" s="14">
        <v>2021</v>
      </c>
      <c r="G107" s="15">
        <v>61303</v>
      </c>
    </row>
    <row r="108" spans="1:7">
      <c r="A108">
        <v>128</v>
      </c>
      <c r="B108" s="3" t="s">
        <v>107</v>
      </c>
      <c r="C108" s="12">
        <v>28.6099999999999</v>
      </c>
      <c r="D108" s="13"/>
      <c r="E108" s="14">
        <v>3</v>
      </c>
      <c r="F108" s="14">
        <v>2021</v>
      </c>
      <c r="G108" s="15">
        <v>151802</v>
      </c>
    </row>
    <row r="109" spans="1:7">
      <c r="A109">
        <v>129</v>
      </c>
      <c r="B109" s="3" t="s">
        <v>108</v>
      </c>
      <c r="C109" s="12">
        <v>26.720000000000027</v>
      </c>
      <c r="D109" s="13"/>
      <c r="E109" s="14">
        <v>3</v>
      </c>
      <c r="F109" s="14">
        <v>2021</v>
      </c>
      <c r="G109" s="15">
        <f>44928+12127</f>
        <v>57055</v>
      </c>
    </row>
    <row r="110" spans="1:7">
      <c r="A110">
        <v>130</v>
      </c>
      <c r="B110" s="4" t="s">
        <v>109</v>
      </c>
      <c r="C110" s="12">
        <v>1</v>
      </c>
      <c r="D110" s="13"/>
      <c r="E110" s="14">
        <v>3</v>
      </c>
      <c r="F110" s="14">
        <v>2021</v>
      </c>
      <c r="G110" s="15">
        <v>226677</v>
      </c>
    </row>
    <row r="111" spans="1:7">
      <c r="A111">
        <v>397</v>
      </c>
      <c r="B111" s="3" t="s">
        <v>110</v>
      </c>
      <c r="C111" s="12">
        <v>1.5999999999999091</v>
      </c>
      <c r="D111" s="13"/>
      <c r="E111" s="14">
        <v>3</v>
      </c>
      <c r="F111" s="14">
        <v>2021</v>
      </c>
      <c r="G111" s="15">
        <v>45991</v>
      </c>
    </row>
    <row r="112" spans="1:7">
      <c r="A112">
        <v>349</v>
      </c>
      <c r="B112" s="3" t="s">
        <v>111</v>
      </c>
      <c r="C112" s="12">
        <v>1.9100000000000819</v>
      </c>
      <c r="D112" s="13"/>
      <c r="E112" s="14">
        <v>3</v>
      </c>
      <c r="F112" s="14">
        <v>2021</v>
      </c>
      <c r="G112" s="15">
        <v>83775</v>
      </c>
    </row>
    <row r="113" spans="1:7">
      <c r="A113">
        <v>131</v>
      </c>
      <c r="B113" s="3" t="s">
        <v>112</v>
      </c>
      <c r="C113" s="12">
        <v>8.6400000000001</v>
      </c>
      <c r="D113" s="13"/>
      <c r="E113" s="14">
        <v>3</v>
      </c>
      <c r="F113" s="14">
        <v>2021</v>
      </c>
      <c r="G113" s="15">
        <v>64939</v>
      </c>
    </row>
    <row r="114" spans="1:7">
      <c r="A114">
        <v>136</v>
      </c>
      <c r="B114" s="4" t="s">
        <v>113</v>
      </c>
      <c r="C114" s="12">
        <v>21.339999999999918</v>
      </c>
      <c r="D114" s="13"/>
      <c r="E114" s="14">
        <v>3</v>
      </c>
      <c r="F114" s="14">
        <v>2021</v>
      </c>
      <c r="G114" s="15">
        <f>316113-9372.2</f>
        <v>306740.8</v>
      </c>
    </row>
    <row r="115" spans="1:7">
      <c r="A115">
        <v>253</v>
      </c>
      <c r="B115" s="4" t="s">
        <v>114</v>
      </c>
      <c r="C115" s="12">
        <v>32.5</v>
      </c>
      <c r="D115" s="13"/>
      <c r="E115" s="14">
        <v>3</v>
      </c>
      <c r="F115" s="14">
        <v>2021</v>
      </c>
      <c r="G115" s="15">
        <v>476954</v>
      </c>
    </row>
    <row r="116" spans="1:7">
      <c r="A116">
        <v>218</v>
      </c>
      <c r="B116" s="4" t="s">
        <v>115</v>
      </c>
      <c r="C116" s="12">
        <v>1</v>
      </c>
      <c r="D116" s="13"/>
      <c r="E116" s="14">
        <v>3</v>
      </c>
      <c r="F116" s="14">
        <v>2021</v>
      </c>
      <c r="G116" s="15">
        <v>3026487</v>
      </c>
    </row>
    <row r="117" spans="1:7">
      <c r="A117">
        <v>132</v>
      </c>
      <c r="B117" s="3" t="s">
        <v>116</v>
      </c>
      <c r="C117" s="12">
        <v>32.5</v>
      </c>
      <c r="D117" s="13"/>
      <c r="E117" s="14">
        <v>3</v>
      </c>
      <c r="F117" s="14">
        <v>2021</v>
      </c>
      <c r="G117" s="15">
        <v>91148</v>
      </c>
    </row>
    <row r="118" spans="1:7">
      <c r="A118">
        <v>142</v>
      </c>
      <c r="B118" s="4" t="s">
        <v>117</v>
      </c>
      <c r="C118" s="12">
        <v>2.0099999999999909</v>
      </c>
      <c r="D118" s="13"/>
      <c r="E118" s="14">
        <v>3</v>
      </c>
      <c r="F118" s="14">
        <v>2021</v>
      </c>
      <c r="G118" s="15">
        <v>90001</v>
      </c>
    </row>
    <row r="119" spans="1:7">
      <c r="A119">
        <v>137</v>
      </c>
      <c r="B119" s="4" t="s">
        <v>118</v>
      </c>
      <c r="C119" s="12">
        <v>31.069999999999936</v>
      </c>
      <c r="D119" s="13"/>
      <c r="E119" s="14">
        <v>3</v>
      </c>
      <c r="F119" s="14">
        <v>2021</v>
      </c>
      <c r="G119" s="15">
        <v>198167</v>
      </c>
    </row>
    <row r="120" spans="1:7">
      <c r="A120">
        <v>138</v>
      </c>
      <c r="B120" s="3" t="s">
        <v>119</v>
      </c>
      <c r="C120" s="12">
        <v>20.119999999999891</v>
      </c>
      <c r="D120" s="13"/>
      <c r="E120" s="14">
        <v>3</v>
      </c>
      <c r="F120" s="14">
        <v>2021</v>
      </c>
      <c r="G120" s="15">
        <v>43449</v>
      </c>
    </row>
    <row r="121" spans="1:7">
      <c r="A121">
        <v>93</v>
      </c>
      <c r="B121" s="3" t="s">
        <v>120</v>
      </c>
      <c r="C121" s="12">
        <v>21.8599999999999</v>
      </c>
      <c r="D121" s="13"/>
      <c r="E121" s="14">
        <v>3</v>
      </c>
      <c r="F121" s="14">
        <v>2021</v>
      </c>
      <c r="G121" s="15">
        <f>14381+91128+21266+161564+135242-160146</f>
        <v>263435</v>
      </c>
    </row>
    <row r="122" spans="1:7">
      <c r="A122">
        <v>124</v>
      </c>
      <c r="B122" s="4" t="s">
        <v>121</v>
      </c>
      <c r="C122" s="12">
        <v>12.730000000000018</v>
      </c>
      <c r="D122" s="13"/>
      <c r="E122" s="14">
        <v>3</v>
      </c>
      <c r="F122" s="14">
        <v>2021</v>
      </c>
      <c r="G122" s="15">
        <v>357305</v>
      </c>
    </row>
    <row r="123" spans="1:7">
      <c r="A123">
        <v>107</v>
      </c>
      <c r="B123" s="4" t="s">
        <v>122</v>
      </c>
      <c r="C123" s="12">
        <v>6.7400000000000091</v>
      </c>
      <c r="D123" s="13"/>
      <c r="E123" s="14">
        <v>3</v>
      </c>
      <c r="F123" s="14">
        <v>2021</v>
      </c>
      <c r="G123" s="15">
        <v>39973</v>
      </c>
    </row>
    <row r="124" spans="1:7">
      <c r="A124">
        <v>271</v>
      </c>
      <c r="B124" s="3" t="s">
        <v>123</v>
      </c>
      <c r="C124" s="12">
        <v>7.6300000000001091</v>
      </c>
      <c r="D124" s="13"/>
      <c r="E124" s="14">
        <v>3</v>
      </c>
      <c r="F124" s="14">
        <v>2021</v>
      </c>
      <c r="G124" s="15">
        <v>55455</v>
      </c>
    </row>
    <row r="125" spans="1:7">
      <c r="A125">
        <v>140</v>
      </c>
      <c r="B125" s="3" t="s">
        <v>124</v>
      </c>
      <c r="C125" s="12">
        <v>32.180000000000064</v>
      </c>
      <c r="D125" s="13"/>
      <c r="E125" s="14">
        <v>3</v>
      </c>
      <c r="F125" s="14">
        <v>2021</v>
      </c>
      <c r="G125" s="15">
        <v>66440</v>
      </c>
    </row>
    <row r="126" spans="1:7">
      <c r="A126">
        <v>12</v>
      </c>
      <c r="B126" s="3" t="s">
        <v>125</v>
      </c>
      <c r="C126" s="12">
        <v>16.730000000000018</v>
      </c>
      <c r="D126" s="13"/>
      <c r="E126" s="14">
        <v>3</v>
      </c>
      <c r="F126" s="14">
        <v>2021</v>
      </c>
      <c r="G126" s="15">
        <v>130038</v>
      </c>
    </row>
    <row r="127" spans="1:7">
      <c r="A127">
        <v>401</v>
      </c>
      <c r="B127" s="3" t="s">
        <v>126</v>
      </c>
      <c r="C127" s="12">
        <v>11.380000000000109</v>
      </c>
      <c r="D127" s="13"/>
      <c r="E127" s="14">
        <v>3</v>
      </c>
      <c r="F127" s="14">
        <v>2021</v>
      </c>
      <c r="G127" s="15">
        <v>223563</v>
      </c>
    </row>
    <row r="128" spans="1:7">
      <c r="A128">
        <v>135</v>
      </c>
      <c r="B128" s="4" t="s">
        <v>127</v>
      </c>
      <c r="C128" s="12">
        <v>27.6400000000001</v>
      </c>
      <c r="D128" s="13"/>
      <c r="E128" s="14">
        <v>3</v>
      </c>
      <c r="F128" s="14">
        <v>2021</v>
      </c>
      <c r="G128" s="15">
        <v>240238</v>
      </c>
    </row>
    <row r="129" spans="1:7">
      <c r="A129">
        <v>227</v>
      </c>
      <c r="B129" s="4" t="s">
        <v>128</v>
      </c>
      <c r="C129" s="12">
        <v>1</v>
      </c>
      <c r="D129" s="13"/>
      <c r="E129" s="14">
        <v>3</v>
      </c>
      <c r="F129" s="14">
        <v>2021</v>
      </c>
      <c r="G129" s="15">
        <v>515828</v>
      </c>
    </row>
    <row r="130" spans="1:7">
      <c r="A130">
        <v>197</v>
      </c>
      <c r="B130" s="3" t="s">
        <v>129</v>
      </c>
      <c r="C130" s="12">
        <v>32.5</v>
      </c>
      <c r="D130" s="13"/>
      <c r="E130" s="14">
        <v>3</v>
      </c>
      <c r="F130" s="14">
        <v>2021</v>
      </c>
      <c r="G130" s="15">
        <v>347793</v>
      </c>
    </row>
    <row r="131" spans="1:7">
      <c r="A131">
        <v>168</v>
      </c>
      <c r="B131" s="4" t="s">
        <v>130</v>
      </c>
      <c r="C131" s="12">
        <v>24.07</v>
      </c>
      <c r="D131" s="13"/>
      <c r="E131" s="14">
        <v>3</v>
      </c>
      <c r="F131" s="14">
        <v>2021</v>
      </c>
      <c r="G131" s="15">
        <v>500565</v>
      </c>
    </row>
    <row r="132" spans="1:7">
      <c r="A132">
        <v>351</v>
      </c>
      <c r="B132" s="4" t="s">
        <v>131</v>
      </c>
      <c r="C132" s="12"/>
      <c r="D132" s="13"/>
      <c r="E132" s="14">
        <v>2</v>
      </c>
      <c r="F132" s="14">
        <v>2021</v>
      </c>
      <c r="G132" s="15">
        <v>-10</v>
      </c>
    </row>
    <row r="133" spans="1:7">
      <c r="B133" s="4" t="s">
        <v>131</v>
      </c>
      <c r="C133" s="12">
        <v>7.1800000000000637</v>
      </c>
      <c r="D133" s="13"/>
      <c r="E133" s="14">
        <v>3</v>
      </c>
      <c r="F133" s="14">
        <v>2021</v>
      </c>
      <c r="G133" s="15">
        <f>30442+44631+48601+72820-72819</f>
        <v>123675</v>
      </c>
    </row>
    <row r="134" spans="1:7">
      <c r="A134">
        <v>39</v>
      </c>
      <c r="B134" s="9" t="s">
        <v>132</v>
      </c>
      <c r="C134" s="16">
        <v>18.130000000000109</v>
      </c>
      <c r="D134" s="17"/>
      <c r="E134" s="18">
        <v>3</v>
      </c>
      <c r="F134" s="18">
        <v>2021</v>
      </c>
      <c r="G134" s="19">
        <v>31169</v>
      </c>
    </row>
    <row r="135" spans="1:7">
      <c r="A135">
        <v>143</v>
      </c>
      <c r="B135" s="4" t="s">
        <v>133</v>
      </c>
      <c r="C135" s="12">
        <v>16.099999999999909</v>
      </c>
      <c r="D135" s="13"/>
      <c r="E135" s="14">
        <v>3</v>
      </c>
      <c r="F135" s="14">
        <v>2021</v>
      </c>
      <c r="G135" s="15">
        <v>270273</v>
      </c>
    </row>
    <row r="136" spans="1:7">
      <c r="A136">
        <v>350</v>
      </c>
      <c r="B136" s="4" t="s">
        <v>134</v>
      </c>
      <c r="C136" s="12">
        <v>1.38</v>
      </c>
      <c r="D136" s="13"/>
      <c r="E136" s="14">
        <v>3</v>
      </c>
      <c r="F136" s="14">
        <v>2021</v>
      </c>
      <c r="G136" s="15">
        <v>566239</v>
      </c>
    </row>
    <row r="137" spans="1:7">
      <c r="A137">
        <v>144</v>
      </c>
      <c r="B137" s="4" t="s">
        <v>135</v>
      </c>
      <c r="C137" s="12">
        <v>22.400000000000091</v>
      </c>
      <c r="D137" s="13"/>
      <c r="E137" s="14">
        <v>3</v>
      </c>
      <c r="F137" s="14">
        <v>2021</v>
      </c>
      <c r="G137" s="15">
        <v>109124</v>
      </c>
    </row>
    <row r="138" spans="1:7">
      <c r="A138">
        <v>321</v>
      </c>
      <c r="B138" s="4" t="s">
        <v>136</v>
      </c>
      <c r="C138" s="12">
        <v>5.3399999999999181</v>
      </c>
      <c r="D138" s="13"/>
      <c r="E138" s="14">
        <v>3</v>
      </c>
      <c r="F138" s="14">
        <v>2021</v>
      </c>
      <c r="G138" s="15">
        <v>100567</v>
      </c>
    </row>
    <row r="139" spans="1:7">
      <c r="A139">
        <v>244</v>
      </c>
      <c r="B139" s="3" t="s">
        <v>137</v>
      </c>
      <c r="C139" s="12">
        <v>6.2899999999999636</v>
      </c>
      <c r="D139" s="13"/>
      <c r="E139" s="14">
        <v>3</v>
      </c>
      <c r="F139" s="14">
        <v>2021</v>
      </c>
      <c r="G139" s="15">
        <v>455216</v>
      </c>
    </row>
    <row r="140" spans="1:7">
      <c r="A140">
        <v>148</v>
      </c>
      <c r="B140" s="4" t="s">
        <v>138</v>
      </c>
      <c r="C140" s="12">
        <v>32.5</v>
      </c>
      <c r="D140" s="13"/>
      <c r="E140" s="14">
        <v>3</v>
      </c>
      <c r="F140" s="14">
        <v>2021</v>
      </c>
      <c r="G140" s="15">
        <f>6137+87957+14415+43911-43911</f>
        <v>108509</v>
      </c>
    </row>
    <row r="141" spans="1:7">
      <c r="A141">
        <v>77</v>
      </c>
      <c r="B141" s="4" t="s">
        <v>139</v>
      </c>
      <c r="C141" s="12">
        <v>1</v>
      </c>
      <c r="D141" s="13"/>
      <c r="E141" s="14">
        <v>3</v>
      </c>
      <c r="F141" s="14">
        <v>2021</v>
      </c>
      <c r="G141" s="15">
        <v>601522</v>
      </c>
    </row>
    <row r="142" spans="1:7">
      <c r="A142">
        <v>9</v>
      </c>
      <c r="B142" s="4" t="s">
        <v>140</v>
      </c>
      <c r="C142" s="12">
        <v>1</v>
      </c>
      <c r="D142" s="13"/>
      <c r="E142" s="14">
        <v>3</v>
      </c>
      <c r="F142" s="14">
        <v>2021</v>
      </c>
      <c r="G142" s="15">
        <v>95175</v>
      </c>
    </row>
    <row r="143" spans="1:7">
      <c r="A143">
        <v>149</v>
      </c>
      <c r="B143" s="3" t="s">
        <v>141</v>
      </c>
      <c r="C143" s="12">
        <v>8.9700000000000273</v>
      </c>
      <c r="D143" s="13"/>
      <c r="E143" s="14">
        <v>3</v>
      </c>
      <c r="F143" s="14">
        <v>2021</v>
      </c>
      <c r="G143" s="15">
        <f>33855+36773</f>
        <v>70628</v>
      </c>
    </row>
    <row r="144" spans="1:7">
      <c r="A144">
        <v>151</v>
      </c>
      <c r="B144" s="4" t="s">
        <v>142</v>
      </c>
      <c r="C144" s="12">
        <v>13.930000000000064</v>
      </c>
      <c r="D144" s="13"/>
      <c r="E144" s="14">
        <v>3</v>
      </c>
      <c r="F144" s="14">
        <v>2021</v>
      </c>
      <c r="G144" s="15">
        <v>291646</v>
      </c>
    </row>
    <row r="145" spans="1:7">
      <c r="A145">
        <v>152</v>
      </c>
      <c r="B145" s="4" t="s">
        <v>143</v>
      </c>
      <c r="C145" s="12">
        <v>32.369999999999891</v>
      </c>
      <c r="D145" s="13"/>
      <c r="E145" s="14">
        <v>3</v>
      </c>
      <c r="F145" s="14">
        <v>2021</v>
      </c>
      <c r="G145" s="15">
        <v>104207</v>
      </c>
    </row>
    <row r="146" spans="1:7">
      <c r="A146">
        <v>153</v>
      </c>
      <c r="B146" s="8" t="s">
        <v>144</v>
      </c>
      <c r="C146" s="16">
        <v>22.440000000000055</v>
      </c>
      <c r="D146" s="17"/>
      <c r="E146" s="18">
        <v>3</v>
      </c>
      <c r="F146" s="18">
        <v>2021</v>
      </c>
      <c r="G146" s="19">
        <v>608384</v>
      </c>
    </row>
    <row r="147" spans="1:7">
      <c r="A147">
        <v>154</v>
      </c>
      <c r="B147" s="3" t="s">
        <v>145</v>
      </c>
      <c r="C147" s="12">
        <v>3.8900000000001</v>
      </c>
      <c r="D147" s="13"/>
      <c r="E147" s="14">
        <v>3</v>
      </c>
      <c r="F147" s="14">
        <v>2021</v>
      </c>
      <c r="G147" s="15">
        <f>20189+18663+7704+48402</f>
        <v>94958</v>
      </c>
    </row>
    <row r="148" spans="1:7">
      <c r="A148">
        <v>89</v>
      </c>
      <c r="B148" s="4" t="s">
        <v>146</v>
      </c>
      <c r="C148" s="12">
        <v>32.3900000000001</v>
      </c>
      <c r="D148" s="13"/>
      <c r="E148" s="14">
        <v>3</v>
      </c>
      <c r="F148" s="14">
        <v>2021</v>
      </c>
      <c r="G148" s="15">
        <v>97432</v>
      </c>
    </row>
    <row r="149" spans="1:7">
      <c r="A149">
        <v>155</v>
      </c>
      <c r="B149" s="4" t="s">
        <v>147</v>
      </c>
      <c r="C149" s="12">
        <v>18.150000000000091</v>
      </c>
      <c r="D149" s="13"/>
      <c r="E149" s="14">
        <v>3</v>
      </c>
      <c r="F149" s="14">
        <v>2021</v>
      </c>
      <c r="G149" s="15">
        <v>75474</v>
      </c>
    </row>
    <row r="150" spans="1:7">
      <c r="A150">
        <v>408</v>
      </c>
      <c r="B150" s="3" t="s">
        <v>148</v>
      </c>
      <c r="C150" s="12">
        <v>32.5</v>
      </c>
      <c r="D150" s="13"/>
      <c r="E150" s="14">
        <v>3</v>
      </c>
      <c r="F150" s="14">
        <v>2021</v>
      </c>
      <c r="G150" s="15">
        <v>110986</v>
      </c>
    </row>
    <row r="151" spans="1:7">
      <c r="A151">
        <v>156</v>
      </c>
      <c r="B151" s="4" t="s">
        <v>149</v>
      </c>
      <c r="C151" s="12">
        <v>26.690000000000055</v>
      </c>
      <c r="D151" s="13"/>
      <c r="E151" s="14">
        <v>3</v>
      </c>
      <c r="F151" s="14">
        <v>2021</v>
      </c>
      <c r="G151" s="15">
        <v>190364</v>
      </c>
    </row>
    <row r="152" spans="1:7">
      <c r="A152">
        <v>159</v>
      </c>
      <c r="B152" s="3" t="s">
        <v>150</v>
      </c>
      <c r="C152" s="12">
        <v>32.5</v>
      </c>
      <c r="D152" s="13"/>
      <c r="E152" s="14">
        <v>3</v>
      </c>
      <c r="F152" s="14">
        <v>2021</v>
      </c>
      <c r="G152" s="15">
        <v>203809</v>
      </c>
    </row>
    <row r="153" spans="1:7">
      <c r="A153">
        <v>184</v>
      </c>
      <c r="B153" s="4" t="s">
        <v>151</v>
      </c>
      <c r="C153" s="12">
        <v>11</v>
      </c>
      <c r="D153" s="13"/>
      <c r="E153" s="14">
        <v>3</v>
      </c>
      <c r="F153" s="14">
        <v>2021</v>
      </c>
      <c r="G153" s="15">
        <v>81948</v>
      </c>
    </row>
    <row r="154" spans="1:7">
      <c r="A154">
        <v>160</v>
      </c>
      <c r="B154" s="4" t="s">
        <v>152</v>
      </c>
      <c r="C154" s="12">
        <v>9.4900000000000091</v>
      </c>
      <c r="D154" s="13"/>
      <c r="E154" s="14">
        <v>3</v>
      </c>
      <c r="F154" s="14">
        <v>2021</v>
      </c>
      <c r="G154" s="15">
        <v>352164</v>
      </c>
    </row>
    <row r="155" spans="1:7">
      <c r="A155">
        <v>161</v>
      </c>
      <c r="B155" s="4" t="s">
        <v>153</v>
      </c>
      <c r="C155" s="12">
        <v>10.170000000000073</v>
      </c>
      <c r="D155" s="13"/>
      <c r="E155" s="14">
        <v>3</v>
      </c>
      <c r="F155" s="14">
        <v>2021</v>
      </c>
      <c r="G155" s="15">
        <v>77322</v>
      </c>
    </row>
    <row r="156" spans="1:7">
      <c r="A156">
        <v>163</v>
      </c>
      <c r="B156" s="4" t="s">
        <v>154</v>
      </c>
      <c r="C156" s="12">
        <v>9.3599999999999</v>
      </c>
      <c r="D156" s="13"/>
      <c r="E156" s="14">
        <v>3</v>
      </c>
      <c r="F156" s="14">
        <v>2021</v>
      </c>
      <c r="G156" s="15">
        <v>52340</v>
      </c>
    </row>
    <row r="157" spans="1:7">
      <c r="A157">
        <v>165</v>
      </c>
      <c r="B157" s="4" t="s">
        <v>155</v>
      </c>
      <c r="C157" s="12">
        <v>2.3800000000001091</v>
      </c>
      <c r="D157" s="13"/>
      <c r="E157" s="14">
        <v>3</v>
      </c>
      <c r="F157" s="14">
        <v>2021</v>
      </c>
      <c r="G157" s="15">
        <v>56360</v>
      </c>
    </row>
    <row r="158" spans="1:7">
      <c r="A158">
        <v>166</v>
      </c>
      <c r="B158" s="3" t="s">
        <v>156</v>
      </c>
      <c r="C158" s="12">
        <v>17.650000000000091</v>
      </c>
      <c r="D158" s="13"/>
      <c r="E158" s="14">
        <v>3</v>
      </c>
      <c r="F158" s="14">
        <v>2021</v>
      </c>
      <c r="G158" s="15">
        <f>98278+7500+21411</f>
        <v>127189</v>
      </c>
    </row>
    <row r="159" spans="1:7">
      <c r="A159">
        <v>80</v>
      </c>
      <c r="B159" s="4" t="s">
        <v>157</v>
      </c>
      <c r="C159" s="12">
        <v>22.759999999999991</v>
      </c>
      <c r="D159" s="13"/>
      <c r="E159" s="14">
        <v>3</v>
      </c>
      <c r="F159" s="14">
        <v>2021</v>
      </c>
      <c r="G159" s="15">
        <v>185179</v>
      </c>
    </row>
    <row r="160" spans="1:7">
      <c r="A160">
        <v>97</v>
      </c>
      <c r="B160" s="4" t="s">
        <v>158</v>
      </c>
      <c r="C160" s="12">
        <v>6.7100000000000364</v>
      </c>
      <c r="D160" s="13"/>
      <c r="E160" s="14">
        <v>3</v>
      </c>
      <c r="F160" s="14">
        <v>2021</v>
      </c>
      <c r="G160" s="15">
        <f>5808+19369+22949+22876</f>
        <v>71002</v>
      </c>
    </row>
    <row r="161" spans="1:7">
      <c r="A161">
        <v>167</v>
      </c>
      <c r="B161" s="4" t="s">
        <v>159</v>
      </c>
      <c r="C161" s="12">
        <v>24.720000000000027</v>
      </c>
      <c r="D161" s="13"/>
      <c r="E161" s="14">
        <v>3</v>
      </c>
      <c r="F161" s="14">
        <v>2021</v>
      </c>
      <c r="G161" s="15">
        <v>69809</v>
      </c>
    </row>
    <row r="162" spans="1:7">
      <c r="A162">
        <v>100</v>
      </c>
      <c r="B162" s="4" t="s">
        <v>160</v>
      </c>
      <c r="C162" s="12">
        <v>27.349999999999909</v>
      </c>
      <c r="D162" s="13"/>
      <c r="E162" s="14">
        <v>3</v>
      </c>
      <c r="F162" s="14">
        <v>2021</v>
      </c>
      <c r="G162" s="15">
        <v>187817</v>
      </c>
    </row>
    <row r="163" spans="1:7">
      <c r="A163">
        <v>81</v>
      </c>
      <c r="B163" s="4" t="s">
        <v>161</v>
      </c>
      <c r="C163" s="12">
        <v>24.329999999999927</v>
      </c>
      <c r="D163" s="13"/>
      <c r="E163" s="14">
        <v>3</v>
      </c>
      <c r="F163" s="14">
        <v>2021</v>
      </c>
      <c r="G163" s="15">
        <v>64663</v>
      </c>
    </row>
    <row r="164" spans="1:7">
      <c r="A164">
        <v>177</v>
      </c>
      <c r="B164" s="3" t="s">
        <v>162</v>
      </c>
      <c r="C164" s="12">
        <v>14.180000000000064</v>
      </c>
      <c r="D164" s="13"/>
      <c r="E164" s="14">
        <v>3</v>
      </c>
      <c r="F164" s="14">
        <v>2021</v>
      </c>
      <c r="G164" s="15">
        <v>67159</v>
      </c>
    </row>
    <row r="165" spans="1:7">
      <c r="A165">
        <v>179</v>
      </c>
      <c r="B165" s="4" t="s">
        <v>163</v>
      </c>
      <c r="C165" s="12">
        <v>26.779999999999973</v>
      </c>
      <c r="D165" s="13"/>
      <c r="E165" s="14">
        <v>3</v>
      </c>
      <c r="F165" s="14">
        <v>2021</v>
      </c>
      <c r="G165" s="15">
        <v>71274</v>
      </c>
    </row>
    <row r="166" spans="1:7">
      <c r="A166">
        <v>88</v>
      </c>
      <c r="B166" s="3" t="s">
        <v>164</v>
      </c>
      <c r="C166" s="12">
        <v>9.3199999999999363</v>
      </c>
      <c r="D166" s="13"/>
      <c r="E166" s="14">
        <v>1</v>
      </c>
      <c r="F166" s="14">
        <v>2021</v>
      </c>
      <c r="G166" s="15">
        <v>24</v>
      </c>
    </row>
    <row r="167" spans="1:7">
      <c r="A167">
        <v>83</v>
      </c>
      <c r="B167" s="8" t="s">
        <v>165</v>
      </c>
      <c r="C167" s="16">
        <v>32.5</v>
      </c>
      <c r="D167" s="17"/>
      <c r="E167" s="18">
        <v>3</v>
      </c>
      <c r="F167" s="18">
        <v>2021</v>
      </c>
      <c r="G167" s="19">
        <v>240285</v>
      </c>
    </row>
    <row r="168" spans="1:7">
      <c r="A168">
        <v>120</v>
      </c>
      <c r="B168" s="3" t="s">
        <v>166</v>
      </c>
      <c r="C168" s="12">
        <v>20.430000000000064</v>
      </c>
      <c r="D168" s="13"/>
      <c r="E168" s="14">
        <v>3</v>
      </c>
      <c r="F168" s="14">
        <v>2021</v>
      </c>
      <c r="G168" s="15">
        <v>61996</v>
      </c>
    </row>
    <row r="169" spans="1:7">
      <c r="A169">
        <v>49</v>
      </c>
      <c r="B169" s="4" t="s">
        <v>167</v>
      </c>
      <c r="C169" s="12">
        <v>10.460000000000036</v>
      </c>
      <c r="D169" s="13"/>
      <c r="E169" s="14">
        <v>3</v>
      </c>
      <c r="F169" s="14">
        <v>2021</v>
      </c>
      <c r="G169" s="15">
        <v>244839</v>
      </c>
    </row>
    <row r="170" spans="1:7">
      <c r="A170">
        <v>358</v>
      </c>
      <c r="B170" s="4" t="s">
        <v>168</v>
      </c>
      <c r="C170" s="12">
        <v>20.509999999999991</v>
      </c>
      <c r="D170" s="13"/>
      <c r="E170" s="14">
        <v>3</v>
      </c>
      <c r="F170" s="14">
        <v>2021</v>
      </c>
      <c r="G170" s="15">
        <v>81032</v>
      </c>
    </row>
    <row r="171" spans="1:7">
      <c r="A171">
        <v>242</v>
      </c>
      <c r="B171" s="3" t="s">
        <v>169</v>
      </c>
      <c r="C171" s="12">
        <v>11.529999999999973</v>
      </c>
      <c r="D171" s="13"/>
      <c r="E171" s="14">
        <v>3</v>
      </c>
      <c r="F171" s="14">
        <v>2021</v>
      </c>
      <c r="G171" s="15">
        <v>130330</v>
      </c>
    </row>
    <row r="172" spans="1:7">
      <c r="A172">
        <v>106</v>
      </c>
      <c r="B172" s="4" t="s">
        <v>170</v>
      </c>
      <c r="C172" s="12">
        <v>18.579999999999927</v>
      </c>
      <c r="D172" s="13"/>
      <c r="E172" s="14">
        <v>3</v>
      </c>
      <c r="F172" s="14">
        <v>2021</v>
      </c>
      <c r="G172" s="15">
        <v>115553</v>
      </c>
    </row>
    <row r="173" spans="1:7">
      <c r="A173">
        <v>209</v>
      </c>
      <c r="B173" s="4" t="s">
        <v>171</v>
      </c>
      <c r="C173" s="12">
        <v>16.289999999999964</v>
      </c>
      <c r="D173" s="13"/>
      <c r="E173" s="14">
        <v>3</v>
      </c>
      <c r="F173" s="14">
        <v>2021</v>
      </c>
      <c r="G173" s="15">
        <v>238626</v>
      </c>
    </row>
    <row r="174" spans="1:7">
      <c r="A174">
        <v>185</v>
      </c>
      <c r="B174" s="3" t="s">
        <v>172</v>
      </c>
      <c r="C174" s="12">
        <v>21.400000000000091</v>
      </c>
      <c r="D174" s="13"/>
      <c r="E174" s="14">
        <v>3</v>
      </c>
      <c r="F174" s="14">
        <v>2021</v>
      </c>
      <c r="G174" s="15">
        <v>260286</v>
      </c>
    </row>
    <row r="175" spans="1:7">
      <c r="A175">
        <v>186</v>
      </c>
      <c r="B175" s="4" t="s">
        <v>173</v>
      </c>
      <c r="C175" s="12">
        <v>4.0399999999999636</v>
      </c>
      <c r="D175" s="13"/>
      <c r="E175" s="14">
        <v>3</v>
      </c>
      <c r="F175" s="14">
        <v>2021</v>
      </c>
      <c r="G175" s="15">
        <v>108218</v>
      </c>
    </row>
    <row r="176" spans="1:7">
      <c r="A176">
        <v>394</v>
      </c>
      <c r="B176" s="3" t="s">
        <v>174</v>
      </c>
      <c r="C176" s="12">
        <v>1</v>
      </c>
      <c r="D176" s="13"/>
      <c r="E176" s="14">
        <v>3</v>
      </c>
      <c r="F176" s="14">
        <v>2021</v>
      </c>
      <c r="G176" s="15">
        <f>740855-5000</f>
        <v>735855</v>
      </c>
    </row>
    <row r="177" spans="1:7">
      <c r="A177">
        <v>187</v>
      </c>
      <c r="B177" s="4" t="s">
        <v>175</v>
      </c>
      <c r="C177" s="12">
        <v>5.4100000000000819</v>
      </c>
      <c r="D177" s="13"/>
      <c r="E177" s="14">
        <v>3</v>
      </c>
      <c r="F177" s="14">
        <v>2021</v>
      </c>
      <c r="G177" s="15">
        <v>67622</v>
      </c>
    </row>
    <row r="178" spans="1:7">
      <c r="A178">
        <v>352</v>
      </c>
      <c r="B178" s="3" t="s">
        <v>176</v>
      </c>
      <c r="C178" s="12">
        <v>24.569999999999936</v>
      </c>
      <c r="D178" s="13"/>
      <c r="E178" s="14">
        <v>3</v>
      </c>
      <c r="F178" s="14">
        <v>2021</v>
      </c>
      <c r="G178" s="15">
        <v>51375</v>
      </c>
    </row>
    <row r="179" spans="1:7">
      <c r="A179">
        <v>236</v>
      </c>
      <c r="B179" s="4" t="s">
        <v>177</v>
      </c>
      <c r="C179" s="12">
        <v>12.130000000000109</v>
      </c>
      <c r="D179" s="13"/>
      <c r="E179" s="14">
        <v>3</v>
      </c>
      <c r="F179" s="14">
        <v>2021</v>
      </c>
      <c r="G179" s="15">
        <v>51890</v>
      </c>
    </row>
    <row r="180" spans="1:7">
      <c r="A180">
        <v>188</v>
      </c>
      <c r="B180" s="4" t="s">
        <v>178</v>
      </c>
      <c r="C180" s="12">
        <v>28.430000000000064</v>
      </c>
      <c r="D180" s="13"/>
      <c r="E180" s="14">
        <v>3</v>
      </c>
      <c r="F180" s="14">
        <v>2021</v>
      </c>
      <c r="G180" s="15">
        <v>1712648</v>
      </c>
    </row>
    <row r="181" spans="1:7">
      <c r="A181">
        <v>403</v>
      </c>
      <c r="B181" s="3" t="s">
        <v>179</v>
      </c>
      <c r="C181" s="12">
        <v>4.2899999999999636</v>
      </c>
      <c r="D181" s="13"/>
      <c r="E181" s="14">
        <v>3</v>
      </c>
      <c r="F181" s="14">
        <v>2021</v>
      </c>
      <c r="G181" s="15">
        <f>20930+32572</f>
        <v>53502</v>
      </c>
    </row>
    <row r="182" spans="1:7">
      <c r="A182">
        <v>189</v>
      </c>
      <c r="B182" s="3" t="s">
        <v>180</v>
      </c>
      <c r="C182" s="12">
        <v>32.5</v>
      </c>
      <c r="D182" s="13"/>
      <c r="E182" s="14">
        <v>3</v>
      </c>
      <c r="F182" s="14">
        <v>2021</v>
      </c>
      <c r="G182" s="15">
        <f>21906+193735+58045+46082-46082</f>
        <v>273686</v>
      </c>
    </row>
    <row r="183" spans="1:7">
      <c r="A183">
        <v>353</v>
      </c>
      <c r="B183" s="4" t="s">
        <v>181</v>
      </c>
      <c r="C183" s="12">
        <v>19.779999999999973</v>
      </c>
      <c r="D183" s="13"/>
      <c r="E183" s="14">
        <v>3</v>
      </c>
      <c r="F183" s="14">
        <v>2021</v>
      </c>
      <c r="G183" s="15">
        <v>47500</v>
      </c>
    </row>
    <row r="184" spans="1:7">
      <c r="A184">
        <v>90</v>
      </c>
      <c r="B184" s="3" t="s">
        <v>182</v>
      </c>
      <c r="C184" s="12">
        <v>3</v>
      </c>
      <c r="D184" s="13"/>
      <c r="E184" s="14">
        <v>3</v>
      </c>
      <c r="F184" s="14">
        <v>2021</v>
      </c>
      <c r="G184" s="15">
        <f>8341+26678+11134</f>
        <v>46153</v>
      </c>
    </row>
    <row r="185" spans="1:7">
      <c r="A185">
        <v>364</v>
      </c>
      <c r="B185" s="4" t="s">
        <v>183</v>
      </c>
      <c r="C185" s="12">
        <v>22.75</v>
      </c>
      <c r="D185" s="13"/>
      <c r="E185" s="14">
        <v>3</v>
      </c>
      <c r="F185" s="14">
        <v>2021</v>
      </c>
      <c r="G185" s="15">
        <v>55068</v>
      </c>
    </row>
    <row r="186" spans="1:7">
      <c r="A186">
        <v>172</v>
      </c>
      <c r="B186" s="4" t="s">
        <v>184</v>
      </c>
      <c r="C186" s="12">
        <v>15.690000000000055</v>
      </c>
      <c r="D186" s="13"/>
      <c r="E186" s="14">
        <v>3</v>
      </c>
      <c r="F186" s="14">
        <v>2021</v>
      </c>
      <c r="G186" s="15">
        <v>73945</v>
      </c>
    </row>
    <row r="187" spans="1:7">
      <c r="A187">
        <v>85</v>
      </c>
      <c r="B187" s="4" t="s">
        <v>185</v>
      </c>
      <c r="C187" s="12">
        <v>26.380000000000109</v>
      </c>
      <c r="D187" s="13"/>
      <c r="E187" s="14">
        <v>3</v>
      </c>
      <c r="F187" s="14">
        <v>2021</v>
      </c>
      <c r="G187" s="15">
        <v>86370</v>
      </c>
    </row>
    <row r="188" spans="1:7">
      <c r="A188">
        <v>366</v>
      </c>
      <c r="B188" s="5" t="s">
        <v>186</v>
      </c>
      <c r="C188" s="12">
        <v>29.180000000000064</v>
      </c>
      <c r="D188" s="13"/>
      <c r="E188" s="14">
        <v>3</v>
      </c>
      <c r="F188" s="14">
        <v>2021</v>
      </c>
      <c r="G188" s="15">
        <v>67038</v>
      </c>
    </row>
    <row r="189" spans="1:7">
      <c r="A189">
        <v>195</v>
      </c>
      <c r="B189" s="3" t="s">
        <v>187</v>
      </c>
      <c r="C189" s="12">
        <v>27.6099999999999</v>
      </c>
      <c r="D189" s="13"/>
      <c r="E189" s="14">
        <v>3</v>
      </c>
      <c r="F189" s="14">
        <v>2021</v>
      </c>
      <c r="G189" s="15">
        <v>218151</v>
      </c>
    </row>
    <row r="190" spans="1:7">
      <c r="A190">
        <v>198</v>
      </c>
      <c r="B190" s="3" t="s">
        <v>188</v>
      </c>
      <c r="C190" s="12">
        <v>20.549999999999955</v>
      </c>
      <c r="D190" s="13"/>
      <c r="E190" s="14">
        <v>3</v>
      </c>
      <c r="F190" s="14">
        <v>2021</v>
      </c>
      <c r="G190" s="15">
        <v>77785</v>
      </c>
    </row>
    <row r="191" spans="1:7">
      <c r="A191">
        <v>355</v>
      </c>
      <c r="B191" s="4" t="s">
        <v>189</v>
      </c>
      <c r="C191" s="12">
        <v>23.42</v>
      </c>
      <c r="D191" s="13"/>
      <c r="E191" s="14">
        <v>3</v>
      </c>
      <c r="F191" s="14">
        <v>2021</v>
      </c>
      <c r="G191" s="15">
        <v>175526</v>
      </c>
    </row>
    <row r="192" spans="1:7">
      <c r="A192">
        <v>199</v>
      </c>
      <c r="B192" s="3" t="s">
        <v>190</v>
      </c>
      <c r="C192" s="12">
        <v>16.200000000000045</v>
      </c>
      <c r="D192" s="13"/>
      <c r="E192" s="14">
        <v>3</v>
      </c>
      <c r="F192" s="14">
        <v>2021</v>
      </c>
      <c r="G192" s="15">
        <v>42430</v>
      </c>
    </row>
    <row r="193" spans="1:7">
      <c r="A193">
        <v>204</v>
      </c>
      <c r="B193" s="4" t="s">
        <v>191</v>
      </c>
      <c r="C193" s="12">
        <v>19.079999999999927</v>
      </c>
      <c r="D193" s="13"/>
      <c r="E193" s="14">
        <v>3</v>
      </c>
      <c r="F193" s="14">
        <v>2021</v>
      </c>
      <c r="G193" s="15">
        <v>75634</v>
      </c>
    </row>
    <row r="194" spans="1:7">
      <c r="A194">
        <v>133</v>
      </c>
      <c r="B194" s="4" t="s">
        <v>192</v>
      </c>
      <c r="C194" s="12">
        <v>5.3399999999999181</v>
      </c>
      <c r="D194" s="13"/>
      <c r="E194" s="14">
        <v>3</v>
      </c>
      <c r="F194" s="14">
        <v>2021</v>
      </c>
      <c r="G194" s="15">
        <v>119719</v>
      </c>
    </row>
    <row r="195" spans="1:7">
      <c r="A195">
        <v>200</v>
      </c>
      <c r="B195" s="4" t="s">
        <v>193</v>
      </c>
      <c r="C195" s="12">
        <v>9.7300000000000182</v>
      </c>
      <c r="D195" s="13"/>
      <c r="E195" s="14">
        <v>3</v>
      </c>
      <c r="F195" s="14">
        <v>2021</v>
      </c>
      <c r="G195" s="15">
        <v>78210</v>
      </c>
    </row>
    <row r="196" spans="1:7">
      <c r="A196">
        <v>378</v>
      </c>
      <c r="B196" s="3" t="s">
        <v>194</v>
      </c>
      <c r="C196" s="12">
        <v>7.0999999999999091</v>
      </c>
      <c r="D196" s="13"/>
      <c r="E196" s="14">
        <v>3</v>
      </c>
      <c r="F196" s="14">
        <v>2021</v>
      </c>
      <c r="G196" s="15">
        <v>117028</v>
      </c>
    </row>
    <row r="197" spans="1:7">
      <c r="B197" s="4" t="s">
        <v>195</v>
      </c>
      <c r="C197" s="12"/>
      <c r="D197" s="13"/>
      <c r="E197" s="14">
        <v>1</v>
      </c>
      <c r="F197" s="14">
        <v>2021</v>
      </c>
      <c r="G197" s="15">
        <v>-12</v>
      </c>
    </row>
    <row r="198" spans="1:7">
      <c r="A198">
        <v>202</v>
      </c>
      <c r="B198" s="4" t="s">
        <v>195</v>
      </c>
      <c r="C198" s="12">
        <v>7.9400000000000546</v>
      </c>
      <c r="D198" s="13"/>
      <c r="E198" s="14">
        <v>3</v>
      </c>
      <c r="F198" s="14">
        <v>2021</v>
      </c>
      <c r="G198" s="15">
        <f>20612+15003+7275+67628</f>
        <v>110518</v>
      </c>
    </row>
    <row r="199" spans="1:7">
      <c r="A199">
        <v>203</v>
      </c>
      <c r="B199" s="4" t="s">
        <v>196</v>
      </c>
      <c r="C199" s="12">
        <v>5.2999999999999545</v>
      </c>
      <c r="D199" s="13"/>
      <c r="E199" s="14">
        <v>3</v>
      </c>
      <c r="F199" s="14">
        <v>2021</v>
      </c>
      <c r="G199" s="15">
        <v>70471</v>
      </c>
    </row>
    <row r="200" spans="1:7">
      <c r="A200">
        <v>240</v>
      </c>
      <c r="B200" s="4" t="s">
        <v>197</v>
      </c>
      <c r="C200" s="12">
        <v>3.0099999999999909</v>
      </c>
      <c r="D200" s="13"/>
      <c r="E200" s="14">
        <v>3</v>
      </c>
      <c r="F200" s="14">
        <v>2021</v>
      </c>
      <c r="G200" s="15">
        <v>72953</v>
      </c>
    </row>
    <row r="201" spans="1:7">
      <c r="A201">
        <v>347</v>
      </c>
      <c r="B201" s="11" t="s">
        <v>198</v>
      </c>
      <c r="C201" s="12">
        <v>2.7200000000000273</v>
      </c>
      <c r="D201" s="13"/>
      <c r="E201" s="14">
        <v>3</v>
      </c>
      <c r="F201" s="14">
        <v>2021</v>
      </c>
      <c r="G201" s="15">
        <v>64660</v>
      </c>
    </row>
    <row r="202" spans="1:7">
      <c r="B202" s="20" t="s">
        <v>199</v>
      </c>
      <c r="C202" s="21">
        <v>16.539999999999964</v>
      </c>
      <c r="D202" s="22"/>
      <c r="E202" s="18">
        <v>3</v>
      </c>
      <c r="F202" s="18">
        <v>2021</v>
      </c>
      <c r="G202" s="23">
        <v>99807</v>
      </c>
    </row>
    <row r="203" spans="1:7">
      <c r="B203" s="24" t="s">
        <v>200</v>
      </c>
      <c r="C203" s="21">
        <v>32.5</v>
      </c>
      <c r="D203" s="17"/>
      <c r="E203" s="18">
        <v>3</v>
      </c>
      <c r="F203" s="18">
        <v>2021</v>
      </c>
      <c r="G203" s="19">
        <v>384169</v>
      </c>
    </row>
    <row r="204" spans="1:7">
      <c r="B204" s="24" t="s">
        <v>201</v>
      </c>
      <c r="C204" s="21">
        <v>32.5</v>
      </c>
      <c r="D204" s="17"/>
      <c r="E204" s="18">
        <v>3</v>
      </c>
      <c r="F204" s="18">
        <v>2021</v>
      </c>
      <c r="G204" s="19">
        <v>186223</v>
      </c>
    </row>
    <row r="205" spans="1:7">
      <c r="B205" s="24" t="s">
        <v>202</v>
      </c>
      <c r="C205" s="21">
        <v>26.720000000000027</v>
      </c>
      <c r="D205" s="17"/>
      <c r="E205" s="18">
        <v>3</v>
      </c>
      <c r="F205" s="18">
        <v>2021</v>
      </c>
      <c r="G205" s="19">
        <v>43424</v>
      </c>
    </row>
    <row r="206" spans="1:7">
      <c r="B206" s="20" t="s">
        <v>203</v>
      </c>
      <c r="C206" s="21">
        <v>22.630000000000109</v>
      </c>
      <c r="D206" s="17"/>
      <c r="E206" s="18">
        <v>3</v>
      </c>
      <c r="F206" s="18">
        <v>2021</v>
      </c>
      <c r="G206" s="19">
        <v>88210</v>
      </c>
    </row>
    <row r="207" spans="1:7">
      <c r="B207" s="20" t="s">
        <v>204</v>
      </c>
      <c r="C207" s="21">
        <v>12.740000000000009</v>
      </c>
      <c r="D207" s="17"/>
      <c r="E207" s="18">
        <v>3</v>
      </c>
      <c r="F207" s="18">
        <v>2021</v>
      </c>
      <c r="G207" s="19">
        <v>140784</v>
      </c>
    </row>
    <row r="208" spans="1:7">
      <c r="B208" s="24" t="s">
        <v>205</v>
      </c>
      <c r="C208" s="21">
        <v>18.380000000000109</v>
      </c>
      <c r="D208" s="17"/>
      <c r="E208" s="18">
        <v>3</v>
      </c>
      <c r="F208" s="18">
        <v>2021</v>
      </c>
      <c r="G208" s="19">
        <v>335076</v>
      </c>
    </row>
    <row r="209" spans="2:7">
      <c r="B209" s="20" t="s">
        <v>206</v>
      </c>
      <c r="C209" s="21">
        <v>12.460000000000036</v>
      </c>
      <c r="D209" s="17"/>
      <c r="E209" s="18">
        <v>3</v>
      </c>
      <c r="F209" s="18">
        <v>2021</v>
      </c>
      <c r="G209" s="19">
        <v>382162</v>
      </c>
    </row>
    <row r="210" spans="2:7">
      <c r="B210" s="20" t="s">
        <v>207</v>
      </c>
      <c r="C210" s="21">
        <v>10.700000000000045</v>
      </c>
      <c r="D210" s="17"/>
      <c r="E210" s="18">
        <v>3</v>
      </c>
      <c r="F210" s="18">
        <v>2021</v>
      </c>
      <c r="G210" s="19">
        <v>127381</v>
      </c>
    </row>
    <row r="211" spans="2:7">
      <c r="B211" s="24" t="s">
        <v>208</v>
      </c>
      <c r="C211" s="21">
        <v>25.539999999999964</v>
      </c>
      <c r="D211" s="17"/>
      <c r="E211" s="18">
        <v>3</v>
      </c>
      <c r="F211" s="18">
        <v>2021</v>
      </c>
      <c r="G211" s="19">
        <v>165263</v>
      </c>
    </row>
    <row r="212" spans="2:7">
      <c r="B212" s="20" t="s">
        <v>209</v>
      </c>
      <c r="C212" s="21">
        <v>27.920000000000073</v>
      </c>
      <c r="D212" s="17"/>
      <c r="E212" s="18">
        <v>3</v>
      </c>
      <c r="F212" s="18">
        <v>2021</v>
      </c>
      <c r="G212" s="19">
        <v>95019</v>
      </c>
    </row>
    <row r="213" spans="2:7">
      <c r="B213" s="24" t="s">
        <v>210</v>
      </c>
      <c r="C213" s="21">
        <v>32.5</v>
      </c>
      <c r="D213" s="17"/>
      <c r="E213" s="18">
        <v>3</v>
      </c>
      <c r="F213" s="18">
        <v>2021</v>
      </c>
      <c r="G213" s="19">
        <v>441628</v>
      </c>
    </row>
    <row r="214" spans="2:7">
      <c r="B214" s="20" t="s">
        <v>211</v>
      </c>
      <c r="C214" s="21">
        <v>10.329999999999927</v>
      </c>
      <c r="D214" s="17"/>
      <c r="E214" s="18">
        <v>3</v>
      </c>
      <c r="F214" s="18">
        <v>2021</v>
      </c>
      <c r="G214" s="19">
        <v>56153</v>
      </c>
    </row>
    <row r="215" spans="2:7">
      <c r="B215" s="20" t="s">
        <v>212</v>
      </c>
      <c r="C215" s="21">
        <v>6</v>
      </c>
      <c r="D215" s="17"/>
      <c r="E215" s="18">
        <v>3</v>
      </c>
      <c r="F215" s="18">
        <v>2021</v>
      </c>
      <c r="G215" s="19">
        <v>112046</v>
      </c>
    </row>
    <row r="216" spans="2:7">
      <c r="B216" s="20" t="s">
        <v>213</v>
      </c>
      <c r="C216" s="21">
        <v>23.240000000000009</v>
      </c>
      <c r="D216" s="17"/>
      <c r="E216" s="18">
        <v>3</v>
      </c>
      <c r="F216" s="18">
        <v>2021</v>
      </c>
      <c r="G216" s="19">
        <v>496517</v>
      </c>
    </row>
    <row r="217" spans="2:7">
      <c r="B217" s="24" t="s">
        <v>214</v>
      </c>
      <c r="C217" s="21">
        <v>27.519999999999982</v>
      </c>
      <c r="D217" s="17"/>
      <c r="E217" s="18">
        <v>3</v>
      </c>
      <c r="F217" s="18">
        <v>2021</v>
      </c>
      <c r="G217" s="19">
        <v>57335</v>
      </c>
    </row>
    <row r="218" spans="2:7">
      <c r="B218" s="24" t="s">
        <v>215</v>
      </c>
      <c r="C218" s="21">
        <v>32.5</v>
      </c>
      <c r="D218" s="17"/>
      <c r="E218" s="18">
        <v>3</v>
      </c>
      <c r="F218" s="18">
        <v>2021</v>
      </c>
      <c r="G218" s="19">
        <v>264331</v>
      </c>
    </row>
    <row r="219" spans="2:7">
      <c r="B219" s="24" t="s">
        <v>216</v>
      </c>
      <c r="C219" s="21">
        <v>32.5</v>
      </c>
      <c r="D219" s="17"/>
      <c r="E219" s="18">
        <v>3</v>
      </c>
      <c r="F219" s="18">
        <v>2021</v>
      </c>
      <c r="G219" s="19">
        <v>520171</v>
      </c>
    </row>
    <row r="220" spans="2:7">
      <c r="B220" s="24" t="s">
        <v>217</v>
      </c>
      <c r="C220" s="21">
        <v>20.069999999999936</v>
      </c>
      <c r="D220" s="17"/>
      <c r="E220" s="18">
        <v>3</v>
      </c>
      <c r="F220" s="18">
        <v>2021</v>
      </c>
      <c r="G220" s="19">
        <v>193147</v>
      </c>
    </row>
    <row r="221" spans="2:7">
      <c r="B221" s="20" t="s">
        <v>218</v>
      </c>
      <c r="C221" s="21">
        <v>18.849999999999909</v>
      </c>
      <c r="D221" s="17"/>
      <c r="E221" s="18">
        <v>3</v>
      </c>
      <c r="F221" s="18">
        <v>2021</v>
      </c>
      <c r="G221" s="19">
        <v>263328</v>
      </c>
    </row>
    <row r="222" spans="2:7">
      <c r="B222" s="26" t="s">
        <v>219</v>
      </c>
      <c r="C222" s="21">
        <v>27.160000000000082</v>
      </c>
      <c r="D222" s="27"/>
      <c r="E222" s="28">
        <v>3</v>
      </c>
      <c r="F222" s="28">
        <v>2021</v>
      </c>
      <c r="G222" s="29">
        <v>70708</v>
      </c>
    </row>
    <row r="223" spans="2:7">
      <c r="B223" s="24" t="s">
        <v>220</v>
      </c>
      <c r="C223" s="30">
        <v>23.02</v>
      </c>
      <c r="D223" s="17"/>
      <c r="E223" s="18">
        <v>3</v>
      </c>
      <c r="F223" s="18">
        <v>2021</v>
      </c>
      <c r="G223" s="19">
        <v>194369</v>
      </c>
    </row>
    <row r="224" spans="2:7">
      <c r="B224" s="24" t="s">
        <v>221</v>
      </c>
      <c r="C224" s="30">
        <v>12.16</v>
      </c>
      <c r="D224" s="31"/>
      <c r="E224" s="18">
        <v>3</v>
      </c>
      <c r="F224" s="18">
        <v>2021</v>
      </c>
      <c r="G224" s="19">
        <v>69721</v>
      </c>
    </row>
    <row r="226" spans="2:2">
      <c r="B226" s="10" t="s">
        <v>222</v>
      </c>
    </row>
  </sheetData>
  <mergeCells count="4">
    <mergeCell ref="B1:G1"/>
    <mergeCell ref="B2:G2"/>
    <mergeCell ref="E4:G4"/>
    <mergeCell ref="E5:G5"/>
  </mergeCells>
  <printOptions gridLines="1"/>
  <pageMargins left="0.7" right="0.7" top="0.75" bottom="0.75" header="0.3" footer="0.3"/>
  <pageSetup orientation="portrait" r:id="rId1"/>
  <ignoredErrors>
    <ignoredError sqref="G50 G67:G69 G73 G99 G101:G102 G104:G105 G109 G114 G121 G133 G140 G143 G147 G158 G160 G176 G181:G182 G184 G198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C454D6-2186-482E-9538-FE6BD4E7CC15}"/>
</file>

<file path=customXml/itemProps2.xml><?xml version="1.0" encoding="utf-8"?>
<ds:datastoreItem xmlns:ds="http://schemas.openxmlformats.org/officeDocument/2006/customXml" ds:itemID="{D18B95B5-A664-4F03-A764-390D55EE62AB}"/>
</file>

<file path=customXml/itemProps3.xml><?xml version="1.0" encoding="utf-8"?>
<ds:datastoreItem xmlns:ds="http://schemas.openxmlformats.org/officeDocument/2006/customXml" ds:itemID="{CFE60039-F0DC-4A2D-9A0D-9F54B037F8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/>
  <cp:revision/>
  <dcterms:created xsi:type="dcterms:W3CDTF">2021-03-17T00:10:32Z</dcterms:created>
  <dcterms:modified xsi:type="dcterms:W3CDTF">2022-04-25T18:30:33Z</dcterms:modified>
  <cp:category/>
  <cp:contentStatus/>
</cp:coreProperties>
</file>